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20370" yWindow="-120" windowWidth="24240" windowHeight="13140"/>
  </bookViews>
  <sheets>
    <sheet name="Core " sheetId="1" r:id="rId1"/>
    <sheet name="TS  " sheetId="2" r:id="rId2"/>
    <sheet name="TC " sheetId="3" r:id="rId3"/>
    <sheet name="WH " sheetId="4" r:id="rId4"/>
    <sheet name="Front Page" sheetId="6" r:id="rId5"/>
    <sheet name="CORE" sheetId="7" r:id="rId6"/>
    <sheet name="TS" sheetId="8" r:id="rId7"/>
  </sheets>
  <definedNames>
    <definedName name="_xlnm._FilterDatabase" localSheetId="0" hidden="1">'Core '!$A$1:$A$329</definedName>
    <definedName name="OLE_LINK1" localSheetId="0">'Core '!$Y$59</definedName>
    <definedName name="OLE_LINK4" localSheetId="1">'TS  '!$I$117</definedName>
    <definedName name="_xlnm.Print_Area" localSheetId="0">'Core '!$B$1:$Z$333</definedName>
    <definedName name="_xlnm.Print_Area" localSheetId="1">'TS  '!$A$1:$Z$452</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452" i="8" l="1"/>
  <c r="Q451" i="8"/>
  <c r="Q450" i="8"/>
  <c r="Q449" i="8"/>
  <c r="Q421" i="8"/>
  <c r="Q420" i="8"/>
  <c r="Q419" i="8"/>
  <c r="Q418" i="8"/>
  <c r="Q405" i="8"/>
  <c r="Q404" i="8"/>
  <c r="Q403" i="8"/>
  <c r="Q402" i="8"/>
  <c r="Q396" i="8"/>
  <c r="Q395" i="8"/>
  <c r="Q394" i="8"/>
  <c r="Q393" i="8"/>
  <c r="Q371" i="8"/>
  <c r="Q370" i="8"/>
  <c r="Q369" i="8"/>
  <c r="Q368" i="8"/>
  <c r="Q351" i="8"/>
  <c r="Q350" i="8"/>
  <c r="Q349" i="8"/>
  <c r="Q348" i="8"/>
  <c r="Q335" i="8"/>
  <c r="Q334" i="8"/>
  <c r="Q333" i="8"/>
  <c r="Q332" i="8"/>
  <c r="Q326" i="8"/>
  <c r="Q325" i="8"/>
  <c r="Q324" i="8"/>
  <c r="Q323" i="8"/>
  <c r="Q308" i="8"/>
  <c r="Q307" i="8"/>
  <c r="Q306" i="8"/>
  <c r="Q305" i="8"/>
  <c r="Q260" i="8"/>
  <c r="Q259" i="8"/>
  <c r="Q258" i="8"/>
  <c r="Q257" i="8"/>
  <c r="Q254" i="8"/>
  <c r="Q253" i="8"/>
  <c r="Q252" i="8"/>
  <c r="Q251" i="8"/>
  <c r="Q234" i="8"/>
  <c r="P36" i="8" s="1"/>
  <c r="T36" i="8" s="1"/>
  <c r="Q233" i="8"/>
  <c r="Q232" i="8"/>
  <c r="Q231" i="8"/>
  <c r="Q218" i="8"/>
  <c r="P35" i="8" s="1"/>
  <c r="T35" i="8" s="1"/>
  <c r="Q217" i="8"/>
  <c r="Q216" i="8"/>
  <c r="Q215" i="8"/>
  <c r="Q196" i="8"/>
  <c r="P34" i="8" s="1"/>
  <c r="T34" i="8" s="1"/>
  <c r="Q195" i="8"/>
  <c r="Q194" i="8"/>
  <c r="Q193" i="8"/>
  <c r="Q181" i="8"/>
  <c r="Q180" i="8"/>
  <c r="Q179" i="8"/>
  <c r="O33" i="8" s="1"/>
  <c r="X33" i="8" s="1"/>
  <c r="Q178" i="8"/>
  <c r="Q165" i="8"/>
  <c r="Q164" i="8"/>
  <c r="Q163" i="8"/>
  <c r="O32" i="8" s="1"/>
  <c r="X32" i="8" s="1"/>
  <c r="Q162" i="8"/>
  <c r="Q147" i="8"/>
  <c r="Q146" i="8"/>
  <c r="Q145" i="8"/>
  <c r="O31" i="8" s="1"/>
  <c r="Q144" i="8"/>
  <c r="Q138" i="8"/>
  <c r="Q137" i="8"/>
  <c r="Q136" i="8"/>
  <c r="O30" i="8" s="1"/>
  <c r="X30" i="8" s="1"/>
  <c r="Q135" i="8"/>
  <c r="Q121" i="8"/>
  <c r="Q120" i="8"/>
  <c r="Q119" i="8"/>
  <c r="O29" i="8" s="1"/>
  <c r="Q118" i="8"/>
  <c r="Q114" i="8"/>
  <c r="Q113" i="8"/>
  <c r="Q112" i="8"/>
  <c r="O28" i="8" s="1"/>
  <c r="X28" i="8" s="1"/>
  <c r="Q111" i="8"/>
  <c r="Q85" i="8"/>
  <c r="Q84" i="8"/>
  <c r="Q83" i="8"/>
  <c r="O27" i="8" s="1"/>
  <c r="Q82" i="8"/>
  <c r="Q70" i="8"/>
  <c r="Q69" i="8"/>
  <c r="Q68" i="8"/>
  <c r="O26" i="8" s="1"/>
  <c r="Q67" i="8"/>
  <c r="Q61" i="8"/>
  <c r="Q60" i="8"/>
  <c r="Q59" i="8"/>
  <c r="O25" i="8" s="1"/>
  <c r="O48" i="8" s="1"/>
  <c r="Q58" i="8"/>
  <c r="M48" i="8"/>
  <c r="H48" i="8"/>
  <c r="R47" i="8"/>
  <c r="P47" i="8"/>
  <c r="T47" i="8" s="1"/>
  <c r="O47" i="8"/>
  <c r="X47" i="8" s="1"/>
  <c r="K47" i="8"/>
  <c r="R46" i="8"/>
  <c r="X46" i="8" s="1"/>
  <c r="P46" i="8"/>
  <c r="T46" i="8" s="1"/>
  <c r="O46" i="8"/>
  <c r="K46" i="8"/>
  <c r="R45" i="8"/>
  <c r="P45" i="8"/>
  <c r="T45" i="8" s="1"/>
  <c r="O45" i="8"/>
  <c r="X45" i="8" s="1"/>
  <c r="K45" i="8"/>
  <c r="R44" i="8"/>
  <c r="X44" i="8" s="1"/>
  <c r="P44" i="8"/>
  <c r="O44" i="8"/>
  <c r="K44" i="8"/>
  <c r="T44" i="8" s="1"/>
  <c r="R43" i="8"/>
  <c r="P43" i="8"/>
  <c r="T43" i="8" s="1"/>
  <c r="O43" i="8"/>
  <c r="X43" i="8" s="1"/>
  <c r="K43" i="8"/>
  <c r="R42" i="8"/>
  <c r="X42" i="8" s="1"/>
  <c r="P42" i="8"/>
  <c r="O42" i="8"/>
  <c r="K42" i="8"/>
  <c r="T42" i="8" s="1"/>
  <c r="X41" i="8"/>
  <c r="R41" i="8"/>
  <c r="P41" i="8"/>
  <c r="T41" i="8" s="1"/>
  <c r="O41" i="8"/>
  <c r="K41" i="8"/>
  <c r="R40" i="8"/>
  <c r="X40" i="8" s="1"/>
  <c r="P40" i="8"/>
  <c r="O40" i="8"/>
  <c r="K40" i="8"/>
  <c r="T40" i="8" s="1"/>
  <c r="R39" i="8"/>
  <c r="P39" i="8"/>
  <c r="T39" i="8" s="1"/>
  <c r="O39" i="8"/>
  <c r="X39" i="8" s="1"/>
  <c r="K39" i="8"/>
  <c r="R38" i="8"/>
  <c r="X38" i="8" s="1"/>
  <c r="P38" i="8"/>
  <c r="T38" i="8" s="1"/>
  <c r="O38" i="8"/>
  <c r="K38" i="8"/>
  <c r="R37" i="8"/>
  <c r="P37" i="8"/>
  <c r="T37" i="8" s="1"/>
  <c r="O37" i="8"/>
  <c r="X37" i="8" s="1"/>
  <c r="K37" i="8"/>
  <c r="R36" i="8"/>
  <c r="X36" i="8" s="1"/>
  <c r="O36" i="8"/>
  <c r="K36" i="8"/>
  <c r="R35" i="8"/>
  <c r="O35" i="8"/>
  <c r="X35" i="8" s="1"/>
  <c r="K35" i="8"/>
  <c r="R34" i="8"/>
  <c r="R48" i="8" s="1"/>
  <c r="O34" i="8"/>
  <c r="K34" i="8"/>
  <c r="R33" i="8"/>
  <c r="P33" i="8"/>
  <c r="K33" i="8"/>
  <c r="R32" i="8"/>
  <c r="P32" i="8"/>
  <c r="T32" i="8" s="1"/>
  <c r="K32" i="8"/>
  <c r="R31" i="8"/>
  <c r="X31" i="8" s="1"/>
  <c r="P31" i="8"/>
  <c r="K31" i="8"/>
  <c r="T31" i="8" s="1"/>
  <c r="R30" i="8"/>
  <c r="P30" i="8"/>
  <c r="T30" i="8" s="1"/>
  <c r="K30" i="8"/>
  <c r="R29" i="8"/>
  <c r="P29" i="8"/>
  <c r="K29" i="8"/>
  <c r="T29" i="8" s="1"/>
  <c r="R28" i="8"/>
  <c r="P28" i="8"/>
  <c r="T28" i="8" s="1"/>
  <c r="K28" i="8"/>
  <c r="R27" i="8"/>
  <c r="X27" i="8" s="1"/>
  <c r="P27" i="8"/>
  <c r="K27" i="8"/>
  <c r="T27" i="8" s="1"/>
  <c r="R26" i="8"/>
  <c r="P26" i="8"/>
  <c r="T26" i="8" s="1"/>
  <c r="K26" i="8"/>
  <c r="R25" i="8"/>
  <c r="P25" i="8"/>
  <c r="P48" i="8" s="1"/>
  <c r="K25" i="8"/>
  <c r="T25" i="8" s="1"/>
  <c r="P333" i="7"/>
  <c r="P332" i="7"/>
  <c r="P331" i="7"/>
  <c r="P330" i="7"/>
  <c r="P326" i="7"/>
  <c r="P325" i="7"/>
  <c r="P324" i="7"/>
  <c r="P323" i="7"/>
  <c r="P318" i="7"/>
  <c r="P317" i="7"/>
  <c r="P316" i="7"/>
  <c r="P315" i="7"/>
  <c r="P311" i="7"/>
  <c r="P310" i="7"/>
  <c r="P309" i="7"/>
  <c r="P308" i="7"/>
  <c r="P298" i="7"/>
  <c r="P297" i="7"/>
  <c r="P296" i="7"/>
  <c r="P295" i="7"/>
  <c r="P291" i="7"/>
  <c r="P290" i="7"/>
  <c r="P289" i="7"/>
  <c r="O40" i="7" s="1"/>
  <c r="P288" i="7"/>
  <c r="P271" i="7"/>
  <c r="P270" i="7"/>
  <c r="R39" i="7" s="1"/>
  <c r="W39" i="7" s="1"/>
  <c r="P269" i="7"/>
  <c r="P268" i="7"/>
  <c r="P261" i="7"/>
  <c r="P260" i="7"/>
  <c r="P259" i="7"/>
  <c r="O38" i="7" s="1"/>
  <c r="P258" i="7"/>
  <c r="P245" i="7"/>
  <c r="P244" i="7"/>
  <c r="R37" i="7" s="1"/>
  <c r="W37" i="7" s="1"/>
  <c r="P243" i="7"/>
  <c r="P242" i="7"/>
  <c r="P238" i="7"/>
  <c r="P237" i="7"/>
  <c r="P236" i="7"/>
  <c r="O36" i="7" s="1"/>
  <c r="P235" i="7"/>
  <c r="P232" i="7"/>
  <c r="P231" i="7"/>
  <c r="R35" i="7" s="1"/>
  <c r="W35" i="7" s="1"/>
  <c r="P230" i="7"/>
  <c r="P229" i="7"/>
  <c r="P223" i="7"/>
  <c r="P222" i="7"/>
  <c r="P221" i="7"/>
  <c r="O34" i="7" s="1"/>
  <c r="P220" i="7"/>
  <c r="P213" i="7"/>
  <c r="P212" i="7"/>
  <c r="R33" i="7" s="1"/>
  <c r="W33" i="7" s="1"/>
  <c r="P211" i="7"/>
  <c r="P210" i="7"/>
  <c r="P194" i="7"/>
  <c r="P193" i="7"/>
  <c r="P192" i="7"/>
  <c r="O32" i="7" s="1"/>
  <c r="P191" i="7"/>
  <c r="P177" i="7"/>
  <c r="P176" i="7"/>
  <c r="R31" i="7" s="1"/>
  <c r="W31" i="7" s="1"/>
  <c r="P175" i="7"/>
  <c r="P174" i="7"/>
  <c r="P155" i="7"/>
  <c r="P154" i="7"/>
  <c r="P153" i="7"/>
  <c r="O30" i="7" s="1"/>
  <c r="P152" i="7"/>
  <c r="P148" i="7"/>
  <c r="P147" i="7"/>
  <c r="R29" i="7" s="1"/>
  <c r="W29" i="7" s="1"/>
  <c r="P146" i="7"/>
  <c r="P145" i="7"/>
  <c r="P121" i="7"/>
  <c r="P120" i="7"/>
  <c r="P119" i="7"/>
  <c r="O28" i="7" s="1"/>
  <c r="P118" i="7"/>
  <c r="P102" i="7"/>
  <c r="P101" i="7"/>
  <c r="R27" i="7" s="1"/>
  <c r="W27" i="7" s="1"/>
  <c r="P100" i="7"/>
  <c r="P99" i="7"/>
  <c r="P93" i="7"/>
  <c r="P92" i="7"/>
  <c r="P91" i="7"/>
  <c r="O26" i="7" s="1"/>
  <c r="P90" i="7"/>
  <c r="P75" i="7"/>
  <c r="P74" i="7"/>
  <c r="R25" i="7" s="1"/>
  <c r="P73" i="7"/>
  <c r="P72" i="7"/>
  <c r="M46" i="7"/>
  <c r="H46" i="7"/>
  <c r="H48" i="7" s="1"/>
  <c r="R45" i="7"/>
  <c r="P45" i="7"/>
  <c r="T45" i="7" s="1"/>
  <c r="O45" i="7"/>
  <c r="W45" i="7" s="1"/>
  <c r="K45" i="7"/>
  <c r="R44" i="7"/>
  <c r="W44" i="7" s="1"/>
  <c r="P44" i="7"/>
  <c r="O44" i="7"/>
  <c r="K44" i="7"/>
  <c r="T44" i="7" s="1"/>
  <c r="W43" i="7"/>
  <c r="R43" i="7"/>
  <c r="P43" i="7"/>
  <c r="T43" i="7" s="1"/>
  <c r="O43" i="7"/>
  <c r="K43" i="7"/>
  <c r="R42" i="7"/>
  <c r="W42" i="7" s="1"/>
  <c r="P42" i="7"/>
  <c r="O42" i="7"/>
  <c r="K42" i="7"/>
  <c r="T42" i="7" s="1"/>
  <c r="R41" i="7"/>
  <c r="P41" i="7"/>
  <c r="T41" i="7" s="1"/>
  <c r="O41" i="7"/>
  <c r="W41" i="7" s="1"/>
  <c r="K41" i="7"/>
  <c r="R40" i="7"/>
  <c r="P40" i="7"/>
  <c r="K40" i="7"/>
  <c r="T40" i="7" s="1"/>
  <c r="P39" i="7"/>
  <c r="T39" i="7" s="1"/>
  <c r="O39" i="7"/>
  <c r="K39" i="7"/>
  <c r="R38" i="7"/>
  <c r="W38" i="7" s="1"/>
  <c r="P38" i="7"/>
  <c r="K38" i="7"/>
  <c r="T38" i="7" s="1"/>
  <c r="P37" i="7"/>
  <c r="T37" i="7" s="1"/>
  <c r="O37" i="7"/>
  <c r="K37" i="7"/>
  <c r="R36" i="7"/>
  <c r="P36" i="7"/>
  <c r="K36" i="7"/>
  <c r="T36" i="7" s="1"/>
  <c r="P35" i="7"/>
  <c r="T35" i="7" s="1"/>
  <c r="O35" i="7"/>
  <c r="K35" i="7"/>
  <c r="R34" i="7"/>
  <c r="W34" i="7" s="1"/>
  <c r="P34" i="7"/>
  <c r="K34" i="7"/>
  <c r="T34" i="7" s="1"/>
  <c r="P33" i="7"/>
  <c r="T33" i="7" s="1"/>
  <c r="O33" i="7"/>
  <c r="K33" i="7"/>
  <c r="R32" i="7"/>
  <c r="P32" i="7"/>
  <c r="K32" i="7"/>
  <c r="T32" i="7" s="1"/>
  <c r="P31" i="7"/>
  <c r="T31" i="7" s="1"/>
  <c r="O31" i="7"/>
  <c r="K31" i="7"/>
  <c r="T30" i="7"/>
  <c r="R30" i="7"/>
  <c r="W30" i="7" s="1"/>
  <c r="P30" i="7"/>
  <c r="K30" i="7"/>
  <c r="P29" i="7"/>
  <c r="T29" i="7" s="1"/>
  <c r="O29" i="7"/>
  <c r="K29" i="7"/>
  <c r="R28" i="7"/>
  <c r="W28" i="7" s="1"/>
  <c r="P28" i="7"/>
  <c r="K28" i="7"/>
  <c r="T28" i="7" s="1"/>
  <c r="P27" i="7"/>
  <c r="T27" i="7" s="1"/>
  <c r="O27" i="7"/>
  <c r="K27" i="7"/>
  <c r="R26" i="7"/>
  <c r="W26" i="7" s="1"/>
  <c r="P26" i="7"/>
  <c r="K26" i="7"/>
  <c r="T26" i="7" s="1"/>
  <c r="P25" i="7"/>
  <c r="P46" i="7" s="1"/>
  <c r="T46" i="7" s="1"/>
  <c r="O25" i="7"/>
  <c r="O46" i="7" s="1"/>
  <c r="K25" i="7"/>
  <c r="K46" i="7" s="1"/>
  <c r="X26" i="8" l="1"/>
  <c r="X48" i="8"/>
  <c r="X25" i="8"/>
  <c r="X29" i="8"/>
  <c r="X34" i="8"/>
  <c r="K48" i="8"/>
  <c r="H50" i="8" s="1"/>
  <c r="W32" i="7"/>
  <c r="W36" i="7"/>
  <c r="W40" i="7"/>
  <c r="R46" i="7"/>
  <c r="W46" i="7" s="1"/>
  <c r="H47" i="7" s="1"/>
  <c r="W25" i="7"/>
  <c r="T25" i="7"/>
  <c r="P72" i="1"/>
  <c r="K25" i="1" s="1"/>
  <c r="P291" i="1"/>
  <c r="Q70" i="3"/>
  <c r="Q25" i="3"/>
  <c r="P75" i="1"/>
  <c r="P25" i="1" s="1"/>
  <c r="P40" i="1"/>
  <c r="Q77" i="4"/>
  <c r="R26" i="4" s="1"/>
  <c r="Q67" i="3"/>
  <c r="K25" i="3" s="1"/>
  <c r="Q74" i="4"/>
  <c r="L26" i="4" s="1"/>
  <c r="L61" i="4" s="1"/>
  <c r="Q69" i="3"/>
  <c r="R25" i="3" s="1"/>
  <c r="W25" i="3" s="1"/>
  <c r="Q515" i="3"/>
  <c r="R52" i="3"/>
  <c r="P74" i="1"/>
  <c r="R25" i="1" s="1"/>
  <c r="Q76" i="4"/>
  <c r="T26" i="4"/>
  <c r="T61" i="4" s="1"/>
  <c r="Q68" i="3"/>
  <c r="P25" i="3" s="1"/>
  <c r="Q514" i="3"/>
  <c r="P52" i="3"/>
  <c r="P73" i="1"/>
  <c r="O25" i="1" s="1"/>
  <c r="Q75" i="4"/>
  <c r="P26" i="4" s="1"/>
  <c r="P61" i="4" s="1"/>
  <c r="J38" i="6" s="1"/>
  <c r="Q61" i="2"/>
  <c r="P25" i="2" s="1"/>
  <c r="T25" i="2" s="1"/>
  <c r="Q85" i="2"/>
  <c r="P27" i="2" s="1"/>
  <c r="Q58" i="2"/>
  <c r="K25" i="2"/>
  <c r="Q82" i="2"/>
  <c r="K27" i="2" s="1"/>
  <c r="Q370" i="2"/>
  <c r="R43" i="2" s="1"/>
  <c r="Q60" i="2"/>
  <c r="R25" i="2" s="1"/>
  <c r="Q84" i="2"/>
  <c r="R27" i="2" s="1"/>
  <c r="Q369" i="2"/>
  <c r="O43" i="2" s="1"/>
  <c r="Q59" i="2"/>
  <c r="O25" i="2" s="1"/>
  <c r="Q83" i="2"/>
  <c r="O27" i="2" s="1"/>
  <c r="M48" i="2"/>
  <c r="H37" i="6"/>
  <c r="Q37" i="6"/>
  <c r="P37" i="6"/>
  <c r="O41" i="6"/>
  <c r="N37" i="6"/>
  <c r="K37" i="6"/>
  <c r="O40" i="6"/>
  <c r="R34" i="6"/>
  <c r="R37" i="6"/>
  <c r="N34" i="6"/>
  <c r="Q34" i="6"/>
  <c r="P34" i="6"/>
  <c r="M34" i="6"/>
  <c r="M37" i="6"/>
  <c r="L34" i="6"/>
  <c r="L37" i="6"/>
  <c r="K34" i="6"/>
  <c r="J37" i="6"/>
  <c r="L53" i="4"/>
  <c r="J34" i="6"/>
  <c r="I37" i="6"/>
  <c r="Q516" i="3"/>
  <c r="Q465" i="3"/>
  <c r="Q49" i="3"/>
  <c r="Q52" i="3"/>
  <c r="Q462" i="3"/>
  <c r="K49" i="3"/>
  <c r="I34" i="6"/>
  <c r="H34" i="6"/>
  <c r="G37" i="6"/>
  <c r="G34" i="6"/>
  <c r="Q464" i="3"/>
  <c r="R49" i="3"/>
  <c r="Q463" i="3"/>
  <c r="P49" i="3"/>
  <c r="Q476" i="4"/>
  <c r="Q475" i="4"/>
  <c r="Q474" i="4"/>
  <c r="Q473" i="4"/>
  <c r="Q434" i="3"/>
  <c r="P177" i="1"/>
  <c r="P31" i="1" s="1"/>
  <c r="P213" i="1"/>
  <c r="P33" i="1" s="1"/>
  <c r="P271" i="1"/>
  <c r="P39" i="1" s="1"/>
  <c r="T39" i="1" s="1"/>
  <c r="P326" i="1"/>
  <c r="P44" i="1" s="1"/>
  <c r="P238" i="1"/>
  <c r="P36" i="1"/>
  <c r="Q181" i="2"/>
  <c r="P33" i="2" s="1"/>
  <c r="Q196" i="2"/>
  <c r="P34" i="2" s="1"/>
  <c r="Q119" i="3"/>
  <c r="Q26" i="3" s="1"/>
  <c r="Q130" i="3"/>
  <c r="Q27" i="3"/>
  <c r="Q143" i="3"/>
  <c r="Q28" i="3"/>
  <c r="Q151" i="3"/>
  <c r="Q29" i="3"/>
  <c r="Q173" i="3"/>
  <c r="Q30" i="3"/>
  <c r="Q181" i="3"/>
  <c r="Q31" i="3"/>
  <c r="Q214" i="3"/>
  <c r="Q32" i="3"/>
  <c r="Q223" i="3"/>
  <c r="Q33" i="3"/>
  <c r="Q229" i="3"/>
  <c r="Q34" i="3"/>
  <c r="Q243" i="3"/>
  <c r="Q35" i="3"/>
  <c r="Q251" i="3"/>
  <c r="Q36" i="3"/>
  <c r="Q259" i="3"/>
  <c r="Q37" i="3"/>
  <c r="Q268" i="3"/>
  <c r="Q38" i="3"/>
  <c r="Q279" i="3"/>
  <c r="Q39" i="3"/>
  <c r="Q292" i="3"/>
  <c r="Q40" i="3"/>
  <c r="Q311" i="3"/>
  <c r="Q41" i="3"/>
  <c r="Q336" i="3"/>
  <c r="Q42" i="3"/>
  <c r="Q343" i="3"/>
  <c r="Q43" i="3"/>
  <c r="Q349" i="3"/>
  <c r="Q44" i="3"/>
  <c r="Q363" i="3"/>
  <c r="Q45" i="3"/>
  <c r="Q390" i="3"/>
  <c r="Q46" i="3"/>
  <c r="Q406" i="3"/>
  <c r="Q47" i="3"/>
  <c r="Q48" i="3"/>
  <c r="Q491" i="3"/>
  <c r="Q50" i="3"/>
  <c r="Q507" i="3"/>
  <c r="Q51" i="3"/>
  <c r="Q527" i="3"/>
  <c r="Q53" i="3"/>
  <c r="Q536" i="3"/>
  <c r="Q54" i="3"/>
  <c r="Q92" i="4"/>
  <c r="R27" i="4"/>
  <c r="Q100" i="4"/>
  <c r="R28" i="4"/>
  <c r="Q112" i="4"/>
  <c r="R29" i="4"/>
  <c r="Q125" i="4"/>
  <c r="R30" i="4"/>
  <c r="Q131" i="4"/>
  <c r="R31" i="4"/>
  <c r="Q151" i="4"/>
  <c r="R32" i="4"/>
  <c r="Q163" i="4"/>
  <c r="R33" i="4"/>
  <c r="Q174" i="4"/>
  <c r="R34" i="4"/>
  <c r="Q208" i="4"/>
  <c r="R35" i="4"/>
  <c r="Q231" i="4"/>
  <c r="R36" i="4"/>
  <c r="Q254" i="4"/>
  <c r="R37" i="4"/>
  <c r="Q261" i="4"/>
  <c r="R38" i="4"/>
  <c r="Q271" i="4"/>
  <c r="R39" i="4"/>
  <c r="Q286" i="4"/>
  <c r="R40" i="4"/>
  <c r="Q305" i="4"/>
  <c r="R41" i="4"/>
  <c r="Q340" i="4"/>
  <c r="R42" i="4"/>
  <c r="Q353" i="4"/>
  <c r="R43" i="4"/>
  <c r="Q396" i="4"/>
  <c r="R44" i="4"/>
  <c r="Q403" i="4"/>
  <c r="R45" i="4"/>
  <c r="Q416" i="4"/>
  <c r="R46" i="4"/>
  <c r="Q433" i="4"/>
  <c r="R47" i="4"/>
  <c r="Q463" i="4"/>
  <c r="R48" i="4"/>
  <c r="R49" i="4"/>
  <c r="Q487" i="4"/>
  <c r="R50" i="4"/>
  <c r="Q507" i="4"/>
  <c r="R51" i="4"/>
  <c r="Q543" i="4"/>
  <c r="R52" i="4"/>
  <c r="Q573" i="4"/>
  <c r="R53" i="4"/>
  <c r="Q582" i="4"/>
  <c r="R54" i="4"/>
  <c r="Q620" i="4"/>
  <c r="R55" i="4"/>
  <c r="Q631" i="4"/>
  <c r="R56" i="4"/>
  <c r="Q647" i="4"/>
  <c r="R57" i="4"/>
  <c r="Q668" i="4"/>
  <c r="R58" i="4"/>
  <c r="Q681" i="4"/>
  <c r="R59" i="4"/>
  <c r="Q693" i="4"/>
  <c r="R60" i="4"/>
  <c r="P174" i="1"/>
  <c r="K31" i="1" s="1"/>
  <c r="P210" i="1"/>
  <c r="K33" i="1" s="1"/>
  <c r="P268" i="1"/>
  <c r="K39" i="1"/>
  <c r="P323" i="1"/>
  <c r="K44" i="1" s="1"/>
  <c r="P235" i="1"/>
  <c r="K36" i="1" s="1"/>
  <c r="T36" i="1" s="1"/>
  <c r="Q178" i="2"/>
  <c r="K33" i="2" s="1"/>
  <c r="Q193" i="2"/>
  <c r="K34" i="2" s="1"/>
  <c r="Q116" i="3"/>
  <c r="K26" i="3" s="1"/>
  <c r="Q127" i="3"/>
  <c r="K27" i="3"/>
  <c r="Q140" i="3"/>
  <c r="K28" i="3"/>
  <c r="Q148" i="3"/>
  <c r="K29" i="3"/>
  <c r="Q170" i="3"/>
  <c r="K30" i="3"/>
  <c r="Q178" i="3"/>
  <c r="K31" i="3"/>
  <c r="Q211" i="3"/>
  <c r="K32" i="3"/>
  <c r="Q220" i="3"/>
  <c r="K33" i="3"/>
  <c r="Q226" i="3"/>
  <c r="K34" i="3"/>
  <c r="Q240" i="3"/>
  <c r="K35" i="3"/>
  <c r="Q248" i="3"/>
  <c r="K36" i="3"/>
  <c r="Q256" i="3"/>
  <c r="K37" i="3"/>
  <c r="Q265" i="3"/>
  <c r="K38" i="3"/>
  <c r="Q276" i="3"/>
  <c r="K39" i="3"/>
  <c r="Q289" i="3"/>
  <c r="K40" i="3"/>
  <c r="Q308" i="3"/>
  <c r="K41" i="3"/>
  <c r="Q333" i="3"/>
  <c r="K42" i="3"/>
  <c r="Q340" i="3"/>
  <c r="K43" i="3"/>
  <c r="Q346" i="3"/>
  <c r="K44" i="3"/>
  <c r="Q360" i="3"/>
  <c r="K45" i="3"/>
  <c r="Q387" i="3"/>
  <c r="K46" i="3"/>
  <c r="Q403" i="3"/>
  <c r="K47" i="3"/>
  <c r="Q431" i="3"/>
  <c r="K48" i="3"/>
  <c r="Q488" i="3"/>
  <c r="K50" i="3"/>
  <c r="Q504" i="3"/>
  <c r="K51" i="3"/>
  <c r="Q513" i="3"/>
  <c r="K52" i="3"/>
  <c r="Q524" i="3"/>
  <c r="K53" i="3"/>
  <c r="Q533" i="3"/>
  <c r="K54" i="3"/>
  <c r="Q89" i="4"/>
  <c r="L27" i="4"/>
  <c r="Q97" i="4"/>
  <c r="L28" i="4"/>
  <c r="Q109" i="4"/>
  <c r="L29" i="4"/>
  <c r="Q122" i="4"/>
  <c r="L30" i="4"/>
  <c r="Q128" i="4"/>
  <c r="L31" i="4"/>
  <c r="Q148" i="4"/>
  <c r="L32" i="4"/>
  <c r="Q160" i="4"/>
  <c r="L33" i="4"/>
  <c r="Q171" i="4"/>
  <c r="L34" i="4"/>
  <c r="Q205" i="4"/>
  <c r="L35" i="4"/>
  <c r="Q228" i="4"/>
  <c r="L36" i="4"/>
  <c r="Q251" i="4"/>
  <c r="L37" i="4"/>
  <c r="Q258" i="4"/>
  <c r="L38" i="4"/>
  <c r="Q268" i="4"/>
  <c r="L39" i="4"/>
  <c r="Q283" i="4"/>
  <c r="L40" i="4"/>
  <c r="Q302" i="4"/>
  <c r="L41" i="4"/>
  <c r="Q337" i="4"/>
  <c r="L42" i="4"/>
  <c r="Q350" i="4"/>
  <c r="L43" i="4"/>
  <c r="Q393" i="4"/>
  <c r="L44" i="4"/>
  <c r="Q400" i="4"/>
  <c r="L45" i="4"/>
  <c r="Q413" i="4"/>
  <c r="L46" i="4"/>
  <c r="Q430" i="4"/>
  <c r="L47" i="4"/>
  <c r="Q460" i="4"/>
  <c r="L48" i="4"/>
  <c r="L49" i="4"/>
  <c r="Q484" i="4"/>
  <c r="L50" i="4"/>
  <c r="Q504" i="4"/>
  <c r="L51" i="4"/>
  <c r="Q540" i="4"/>
  <c r="L52" i="4"/>
  <c r="Q579" i="4"/>
  <c r="L54" i="4"/>
  <c r="Q617" i="4"/>
  <c r="L55" i="4"/>
  <c r="Q628" i="4"/>
  <c r="L56" i="4"/>
  <c r="Q644" i="4"/>
  <c r="L57" i="4"/>
  <c r="Q665" i="4"/>
  <c r="L58" i="4"/>
  <c r="Q678" i="4"/>
  <c r="L59" i="4"/>
  <c r="Q690" i="4"/>
  <c r="L60" i="4"/>
  <c r="P176" i="1"/>
  <c r="R31" i="1" s="1"/>
  <c r="P212" i="1"/>
  <c r="R33" i="1" s="1"/>
  <c r="P270" i="1"/>
  <c r="R39" i="1" s="1"/>
  <c r="W39" i="1" s="1"/>
  <c r="P325" i="1"/>
  <c r="R44" i="1" s="1"/>
  <c r="P237" i="1"/>
  <c r="R36" i="1" s="1"/>
  <c r="Q180" i="2"/>
  <c r="R33" i="2" s="1"/>
  <c r="Q195" i="2"/>
  <c r="R34" i="2" s="1"/>
  <c r="Q118" i="3"/>
  <c r="R26" i="3" s="1"/>
  <c r="Q129" i="3"/>
  <c r="R27" i="3"/>
  <c r="Q142" i="3"/>
  <c r="R28" i="3"/>
  <c r="Q150" i="3"/>
  <c r="R29" i="3"/>
  <c r="Q172" i="3"/>
  <c r="R30" i="3"/>
  <c r="Q180" i="3"/>
  <c r="R31" i="3"/>
  <c r="Q213" i="3"/>
  <c r="R32" i="3"/>
  <c r="Q222" i="3"/>
  <c r="R33" i="3"/>
  <c r="Q228" i="3"/>
  <c r="R34" i="3"/>
  <c r="Q242" i="3"/>
  <c r="R35" i="3"/>
  <c r="Q250" i="3"/>
  <c r="R36" i="3"/>
  <c r="Q258" i="3"/>
  <c r="R37" i="3"/>
  <c r="Q267" i="3"/>
  <c r="R38" i="3"/>
  <c r="Q278" i="3"/>
  <c r="R39" i="3"/>
  <c r="Q291" i="3"/>
  <c r="R40" i="3"/>
  <c r="Q310" i="3"/>
  <c r="R41" i="3"/>
  <c r="Q335" i="3"/>
  <c r="R42" i="3"/>
  <c r="Q342" i="3"/>
  <c r="R43" i="3"/>
  <c r="Q348" i="3"/>
  <c r="R44" i="3"/>
  <c r="Q362" i="3"/>
  <c r="R45" i="3"/>
  <c r="Q389" i="3"/>
  <c r="R46" i="3"/>
  <c r="Q405" i="3"/>
  <c r="R47" i="3"/>
  <c r="Q433" i="3"/>
  <c r="R48" i="3"/>
  <c r="Q490" i="3"/>
  <c r="R50" i="3"/>
  <c r="Q506" i="3"/>
  <c r="R51" i="3"/>
  <c r="Q526" i="3"/>
  <c r="R53" i="3"/>
  <c r="Q535" i="3"/>
  <c r="R54" i="3"/>
  <c r="Q91" i="4"/>
  <c r="T27" i="4"/>
  <c r="Q99" i="4"/>
  <c r="T28" i="4"/>
  <c r="Q111" i="4"/>
  <c r="T29" i="4"/>
  <c r="Q124" i="4"/>
  <c r="T30" i="4"/>
  <c r="Q130" i="4"/>
  <c r="T31" i="4"/>
  <c r="Q150" i="4"/>
  <c r="T32" i="4"/>
  <c r="Q162" i="4"/>
  <c r="T33" i="4"/>
  <c r="Q173" i="4"/>
  <c r="T34" i="4"/>
  <c r="Q207" i="4"/>
  <c r="T35" i="4"/>
  <c r="Q230" i="4"/>
  <c r="T36" i="4"/>
  <c r="Q253" i="4"/>
  <c r="T37" i="4"/>
  <c r="Q260" i="4"/>
  <c r="T38" i="4"/>
  <c r="Q270" i="4"/>
  <c r="T39" i="4"/>
  <c r="Q285" i="4"/>
  <c r="T40" i="4"/>
  <c r="Q304" i="4"/>
  <c r="T41" i="4"/>
  <c r="Q339" i="4"/>
  <c r="T42" i="4"/>
  <c r="Q352" i="4"/>
  <c r="T43" i="4"/>
  <c r="Q395" i="4"/>
  <c r="T44" i="4"/>
  <c r="Q402" i="4"/>
  <c r="T45" i="4"/>
  <c r="Q415" i="4"/>
  <c r="T46" i="4"/>
  <c r="Q432" i="4"/>
  <c r="T47" i="4"/>
  <c r="Q462" i="4"/>
  <c r="T48" i="4"/>
  <c r="T49" i="4"/>
  <c r="Q486" i="4"/>
  <c r="T50" i="4"/>
  <c r="Q506" i="4"/>
  <c r="T51" i="4"/>
  <c r="Q542" i="4"/>
  <c r="T52" i="4"/>
  <c r="Q572" i="4"/>
  <c r="T53" i="4"/>
  <c r="Q581" i="4"/>
  <c r="T54" i="4"/>
  <c r="Q619" i="4"/>
  <c r="T55" i="4"/>
  <c r="Q630" i="4"/>
  <c r="T56" i="4"/>
  <c r="Q646" i="4"/>
  <c r="T57" i="4"/>
  <c r="Q667" i="4"/>
  <c r="T58" i="4"/>
  <c r="Q680" i="4"/>
  <c r="T59" i="4"/>
  <c r="Q692" i="4"/>
  <c r="T60" i="4"/>
  <c r="P175" i="1"/>
  <c r="O31" i="1" s="1"/>
  <c r="P211" i="1"/>
  <c r="O33" i="1" s="1"/>
  <c r="P269" i="1"/>
  <c r="O39" i="1"/>
  <c r="P324" i="1"/>
  <c r="O44" i="1" s="1"/>
  <c r="P236" i="1"/>
  <c r="O36" i="1" s="1"/>
  <c r="Q179" i="2"/>
  <c r="O33" i="2" s="1"/>
  <c r="Q194" i="2"/>
  <c r="O34" i="2" s="1"/>
  <c r="Q117" i="3"/>
  <c r="P26" i="3" s="1"/>
  <c r="Q128" i="3"/>
  <c r="P27" i="3"/>
  <c r="Q141" i="3"/>
  <c r="P28" i="3"/>
  <c r="Q149" i="3"/>
  <c r="P29" i="3"/>
  <c r="Q171" i="3"/>
  <c r="P30" i="3"/>
  <c r="Q179" i="3"/>
  <c r="P31" i="3"/>
  <c r="Q212" i="3"/>
  <c r="P32" i="3"/>
  <c r="Q221" i="3"/>
  <c r="P33" i="3"/>
  <c r="Q227" i="3"/>
  <c r="P34" i="3"/>
  <c r="Q241" i="3"/>
  <c r="P35" i="3"/>
  <c r="Q249" i="3"/>
  <c r="P36" i="3"/>
  <c r="Q257" i="3"/>
  <c r="P37" i="3"/>
  <c r="Q266" i="3"/>
  <c r="P38" i="3"/>
  <c r="Q277" i="3"/>
  <c r="P39" i="3"/>
  <c r="Q290" i="3"/>
  <c r="P40" i="3"/>
  <c r="Q309" i="3"/>
  <c r="P41" i="3"/>
  <c r="Q334" i="3"/>
  <c r="P42" i="3"/>
  <c r="Q341" i="3"/>
  <c r="P43" i="3"/>
  <c r="Q347" i="3"/>
  <c r="P44" i="3"/>
  <c r="Q361" i="3"/>
  <c r="P45" i="3"/>
  <c r="Q388" i="3"/>
  <c r="P46" i="3"/>
  <c r="Q404" i="3"/>
  <c r="P47" i="3"/>
  <c r="Q432" i="3"/>
  <c r="P48" i="3"/>
  <c r="Q489" i="3"/>
  <c r="P50" i="3"/>
  <c r="Q505" i="3"/>
  <c r="P51" i="3"/>
  <c r="Q525" i="3"/>
  <c r="P53" i="3"/>
  <c r="Q534" i="3"/>
  <c r="P54" i="3"/>
  <c r="Q90" i="4"/>
  <c r="P27" i="4"/>
  <c r="Q98" i="4"/>
  <c r="P28" i="4"/>
  <c r="Q110" i="4"/>
  <c r="P29" i="4"/>
  <c r="Q123" i="4"/>
  <c r="P30" i="4"/>
  <c r="Q129" i="4"/>
  <c r="P31" i="4"/>
  <c r="Q149" i="4"/>
  <c r="P32" i="4"/>
  <c r="Q161" i="4"/>
  <c r="P33" i="4"/>
  <c r="Q172" i="4"/>
  <c r="P34" i="4"/>
  <c r="Q206" i="4"/>
  <c r="P35" i="4"/>
  <c r="Q229" i="4"/>
  <c r="P36" i="4"/>
  <c r="Q252" i="4"/>
  <c r="P37" i="4"/>
  <c r="Q259" i="4"/>
  <c r="P38" i="4"/>
  <c r="Q269" i="4"/>
  <c r="P39" i="4"/>
  <c r="Q284" i="4"/>
  <c r="P40" i="4"/>
  <c r="Q303" i="4"/>
  <c r="P41" i="4"/>
  <c r="Q338" i="4"/>
  <c r="P42" i="4"/>
  <c r="Q351" i="4"/>
  <c r="P43" i="4"/>
  <c r="Q394" i="4"/>
  <c r="P44" i="4"/>
  <c r="Q401" i="4"/>
  <c r="P45" i="4"/>
  <c r="Q414" i="4"/>
  <c r="P46" i="4"/>
  <c r="Q431" i="4"/>
  <c r="P47" i="4"/>
  <c r="Q461" i="4"/>
  <c r="P48" i="4"/>
  <c r="P49" i="4"/>
  <c r="Q485" i="4"/>
  <c r="P50" i="4"/>
  <c r="Q505" i="4"/>
  <c r="P51" i="4"/>
  <c r="Q541" i="4"/>
  <c r="P52" i="4"/>
  <c r="Q571" i="4"/>
  <c r="P53" i="4"/>
  <c r="Q580" i="4"/>
  <c r="P54" i="4"/>
  <c r="Q618" i="4"/>
  <c r="P55" i="4"/>
  <c r="Q629" i="4"/>
  <c r="P56" i="4"/>
  <c r="Q645" i="4"/>
  <c r="P57" i="4"/>
  <c r="Q666" i="4"/>
  <c r="P58" i="4"/>
  <c r="Q679" i="4"/>
  <c r="P59" i="4"/>
  <c r="Q691" i="4"/>
  <c r="P60" i="4"/>
  <c r="N61" i="4"/>
  <c r="M55" i="3"/>
  <c r="J55" i="3"/>
  <c r="H48" i="2"/>
  <c r="M46" i="1"/>
  <c r="H46" i="1"/>
  <c r="X27" i="4"/>
  <c r="X28" i="4"/>
  <c r="X29" i="4"/>
  <c r="X30" i="4"/>
  <c r="X31" i="4"/>
  <c r="X32" i="4"/>
  <c r="X33" i="4"/>
  <c r="X34" i="4"/>
  <c r="X35" i="4"/>
  <c r="X36" i="4"/>
  <c r="X37" i="4"/>
  <c r="X38" i="4"/>
  <c r="X39" i="4"/>
  <c r="X40" i="4"/>
  <c r="X41" i="4"/>
  <c r="X42" i="4"/>
  <c r="X43" i="4"/>
  <c r="X44" i="4"/>
  <c r="X45" i="4"/>
  <c r="X46" i="4"/>
  <c r="X47" i="4"/>
  <c r="X48" i="4"/>
  <c r="X49" i="4"/>
  <c r="X50" i="4"/>
  <c r="X51" i="4"/>
  <c r="X52" i="4"/>
  <c r="X53" i="4"/>
  <c r="X54" i="4"/>
  <c r="X55" i="4"/>
  <c r="X56" i="4"/>
  <c r="X57" i="4"/>
  <c r="X58" i="4"/>
  <c r="X59" i="4"/>
  <c r="X60"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W27" i="3"/>
  <c r="W28" i="3"/>
  <c r="W29" i="3"/>
  <c r="W30" i="3"/>
  <c r="W31" i="3"/>
  <c r="W32" i="3"/>
  <c r="W33" i="3"/>
  <c r="W34" i="3"/>
  <c r="W35" i="3"/>
  <c r="W36" i="3"/>
  <c r="W37" i="3"/>
  <c r="W38" i="3"/>
  <c r="W39" i="3"/>
  <c r="W40" i="3"/>
  <c r="W41" i="3"/>
  <c r="W42" i="3"/>
  <c r="W43" i="3"/>
  <c r="W44" i="3"/>
  <c r="W45" i="3"/>
  <c r="W46" i="3"/>
  <c r="W47" i="3"/>
  <c r="W48" i="3"/>
  <c r="W49" i="3"/>
  <c r="W50" i="3"/>
  <c r="W51" i="3"/>
  <c r="W52" i="3"/>
  <c r="W53" i="3"/>
  <c r="W54"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R38" i="2"/>
  <c r="P38" i="2"/>
  <c r="P35" i="2"/>
  <c r="O38" i="2"/>
  <c r="K42" i="2"/>
  <c r="K38" i="2"/>
  <c r="P41" i="1"/>
  <c r="P34" i="1"/>
  <c r="I61" i="4"/>
  <c r="Q215" i="2"/>
  <c r="K35" i="2" s="1"/>
  <c r="Q570" i="4"/>
  <c r="Q452" i="2"/>
  <c r="P47" i="2" s="1"/>
  <c r="Q451" i="2"/>
  <c r="R47" i="2" s="1"/>
  <c r="X47" i="2" s="1"/>
  <c r="Q450" i="2"/>
  <c r="O47" i="2" s="1"/>
  <c r="Q449" i="2"/>
  <c r="K47" i="2" s="1"/>
  <c r="Q421" i="2"/>
  <c r="P46" i="2" s="1"/>
  <c r="T46" i="2" s="1"/>
  <c r="Q420" i="2"/>
  <c r="R46" i="2" s="1"/>
  <c r="Q419" i="2"/>
  <c r="O46" i="2" s="1"/>
  <c r="Q418" i="2"/>
  <c r="K46" i="2" s="1"/>
  <c r="Q394" i="2"/>
  <c r="O44" i="2" s="1"/>
  <c r="Q393" i="2"/>
  <c r="K44" i="2" s="1"/>
  <c r="Q368" i="2"/>
  <c r="K43" i="2" s="1"/>
  <c r="Q351" i="2"/>
  <c r="P42" i="2" s="1"/>
  <c r="T42" i="2" s="1"/>
  <c r="Q350" i="2"/>
  <c r="R42" i="2" s="1"/>
  <c r="X42" i="2" s="1"/>
  <c r="Q349" i="2"/>
  <c r="O42" i="2" s="1"/>
  <c r="Q348" i="2"/>
  <c r="Q335" i="2"/>
  <c r="P41" i="2" s="1"/>
  <c r="Q334" i="2"/>
  <c r="R41" i="2" s="1"/>
  <c r="X41" i="2" s="1"/>
  <c r="Q333" i="2"/>
  <c r="O41" i="2" s="1"/>
  <c r="Q332" i="2"/>
  <c r="K41" i="2" s="1"/>
  <c r="Q326" i="2"/>
  <c r="P40" i="2" s="1"/>
  <c r="T40" i="2" s="1"/>
  <c r="Q325" i="2"/>
  <c r="R40" i="2" s="1"/>
  <c r="Q324" i="2"/>
  <c r="O40" i="2" s="1"/>
  <c r="Q323" i="2"/>
  <c r="K40" i="2" s="1"/>
  <c r="Q307" i="2"/>
  <c r="R39" i="2" s="1"/>
  <c r="Q306" i="2"/>
  <c r="O39" i="2" s="1"/>
  <c r="Q305" i="2"/>
  <c r="K39" i="2" s="1"/>
  <c r="Q260" i="2"/>
  <c r="Q259" i="2"/>
  <c r="Q258" i="2"/>
  <c r="Q257" i="2"/>
  <c r="Q254" i="2"/>
  <c r="P37" i="2" s="1"/>
  <c r="T37" i="2" s="1"/>
  <c r="Q253" i="2"/>
  <c r="R37" i="2" s="1"/>
  <c r="Q252" i="2"/>
  <c r="O37" i="2" s="1"/>
  <c r="Q251" i="2"/>
  <c r="K37" i="2" s="1"/>
  <c r="Q234" i="2"/>
  <c r="P36" i="2" s="1"/>
  <c r="T36" i="2" s="1"/>
  <c r="Q233" i="2"/>
  <c r="R36" i="2" s="1"/>
  <c r="Q232" i="2"/>
  <c r="O36" i="2" s="1"/>
  <c r="Q231" i="2"/>
  <c r="K36" i="2" s="1"/>
  <c r="Q217" i="2"/>
  <c r="R35" i="2" s="1"/>
  <c r="X35" i="2" s="1"/>
  <c r="Q216" i="2"/>
  <c r="O35" i="2" s="1"/>
  <c r="Q165" i="2"/>
  <c r="P32" i="2" s="1"/>
  <c r="T32" i="2" s="1"/>
  <c r="Q164" i="2"/>
  <c r="R32" i="2" s="1"/>
  <c r="Q163" i="2"/>
  <c r="O32" i="2" s="1"/>
  <c r="Q162" i="2"/>
  <c r="K32" i="2" s="1"/>
  <c r="Q146" i="2"/>
  <c r="R31" i="2" s="1"/>
  <c r="X31" i="2" s="1"/>
  <c r="Q145" i="2"/>
  <c r="O31" i="2" s="1"/>
  <c r="Q144" i="2"/>
  <c r="K31" i="2" s="1"/>
  <c r="Q138" i="2"/>
  <c r="P30" i="2" s="1"/>
  <c r="T30" i="2" s="1"/>
  <c r="Q137" i="2"/>
  <c r="R30" i="2" s="1"/>
  <c r="Q136" i="2"/>
  <c r="O30" i="2" s="1"/>
  <c r="Q135" i="2"/>
  <c r="K30" i="2" s="1"/>
  <c r="Q121" i="2"/>
  <c r="P29" i="2" s="1"/>
  <c r="T29" i="2" s="1"/>
  <c r="Q120" i="2"/>
  <c r="R29" i="2" s="1"/>
  <c r="Q119" i="2"/>
  <c r="O29" i="2" s="1"/>
  <c r="Q118" i="2"/>
  <c r="K29" i="2" s="1"/>
  <c r="Q113" i="2"/>
  <c r="R28" i="2" s="1"/>
  <c r="Q112" i="2"/>
  <c r="O28" i="2" s="1"/>
  <c r="Q111" i="2"/>
  <c r="K28" i="2" s="1"/>
  <c r="Q68" i="2"/>
  <c r="O26" i="2" s="1"/>
  <c r="Q67" i="2"/>
  <c r="K26" i="2" s="1"/>
  <c r="Q405" i="2"/>
  <c r="P45" i="2" s="1"/>
  <c r="T45" i="2" s="1"/>
  <c r="Q404" i="2"/>
  <c r="R45" i="2" s="1"/>
  <c r="X45" i="2" s="1"/>
  <c r="Q403" i="2"/>
  <c r="O45" i="2" s="1"/>
  <c r="Q402" i="2"/>
  <c r="K45" i="2" s="1"/>
  <c r="Q396" i="2"/>
  <c r="P44" i="2" s="1"/>
  <c r="Q395" i="2"/>
  <c r="R44" i="2" s="1"/>
  <c r="X44" i="2" s="1"/>
  <c r="Q371" i="2"/>
  <c r="P43" i="2" s="1"/>
  <c r="T43" i="2" s="1"/>
  <c r="Q308" i="2"/>
  <c r="P39" i="2" s="1"/>
  <c r="Q218" i="2"/>
  <c r="Q147" i="2"/>
  <c r="P31" i="2" s="1"/>
  <c r="Q114" i="2"/>
  <c r="P28" i="2" s="1"/>
  <c r="T28" i="2" s="1"/>
  <c r="Q70" i="2"/>
  <c r="P26" i="2" s="1"/>
  <c r="T26" i="2" s="1"/>
  <c r="Q69" i="2"/>
  <c r="R26" i="2" s="1"/>
  <c r="X26" i="2" s="1"/>
  <c r="P333" i="1"/>
  <c r="P45" i="1" s="1"/>
  <c r="P332" i="1"/>
  <c r="R45" i="1" s="1"/>
  <c r="W45" i="1" s="1"/>
  <c r="P331" i="1"/>
  <c r="O45" i="1" s="1"/>
  <c r="P330" i="1"/>
  <c r="K45" i="1" s="1"/>
  <c r="P318" i="1"/>
  <c r="P43" i="1" s="1"/>
  <c r="T43" i="1" s="1"/>
  <c r="P317" i="1"/>
  <c r="R43" i="1" s="1"/>
  <c r="W43" i="1" s="1"/>
  <c r="P316" i="1"/>
  <c r="O43" i="1" s="1"/>
  <c r="P315" i="1"/>
  <c r="K43" i="1" s="1"/>
  <c r="P311" i="1"/>
  <c r="P42" i="1" s="1"/>
  <c r="T42" i="1" s="1"/>
  <c r="P310" i="1"/>
  <c r="R42" i="1" s="1"/>
  <c r="P309" i="1"/>
  <c r="O42" i="1" s="1"/>
  <c r="P308" i="1"/>
  <c r="K42" i="1" s="1"/>
  <c r="P298" i="1"/>
  <c r="P297" i="1"/>
  <c r="R41" i="1" s="1"/>
  <c r="W41" i="1" s="1"/>
  <c r="P296" i="1"/>
  <c r="O41" i="1" s="1"/>
  <c r="P295" i="1"/>
  <c r="K41" i="1" s="1"/>
  <c r="T41" i="1" s="1"/>
  <c r="P290" i="1"/>
  <c r="R40" i="1" s="1"/>
  <c r="W40" i="1" s="1"/>
  <c r="P289" i="1"/>
  <c r="O40" i="1" s="1"/>
  <c r="P288" i="1"/>
  <c r="K40" i="1" s="1"/>
  <c r="T40" i="1" s="1"/>
  <c r="P261" i="1"/>
  <c r="P38" i="1" s="1"/>
  <c r="P260" i="1"/>
  <c r="R38" i="1" s="1"/>
  <c r="W38" i="1" s="1"/>
  <c r="P259" i="1"/>
  <c r="O38" i="1" s="1"/>
  <c r="P258" i="1"/>
  <c r="K38" i="1" s="1"/>
  <c r="P245" i="1"/>
  <c r="P37" i="1" s="1"/>
  <c r="T37" i="1" s="1"/>
  <c r="P244" i="1"/>
  <c r="R37" i="1" s="1"/>
  <c r="P243" i="1"/>
  <c r="O37" i="1" s="1"/>
  <c r="P242" i="1"/>
  <c r="K37" i="1" s="1"/>
  <c r="P232" i="1"/>
  <c r="P35" i="1" s="1"/>
  <c r="P231" i="1"/>
  <c r="R35" i="1" s="1"/>
  <c r="P230" i="1"/>
  <c r="O35" i="1" s="1"/>
  <c r="P229" i="1"/>
  <c r="K35" i="1" s="1"/>
  <c r="P223" i="1"/>
  <c r="P222" i="1"/>
  <c r="R34" i="1" s="1"/>
  <c r="P221" i="1"/>
  <c r="O34" i="1" s="1"/>
  <c r="P220" i="1"/>
  <c r="K34" i="1" s="1"/>
  <c r="T34" i="1" s="1"/>
  <c r="P194" i="1"/>
  <c r="P32" i="1" s="1"/>
  <c r="T32" i="1" s="1"/>
  <c r="P193" i="1"/>
  <c r="R32" i="1" s="1"/>
  <c r="W32" i="1" s="1"/>
  <c r="P192" i="1"/>
  <c r="O32" i="1" s="1"/>
  <c r="P191" i="1"/>
  <c r="K32" i="1" s="1"/>
  <c r="P155" i="1"/>
  <c r="P30" i="1" s="1"/>
  <c r="T30" i="1" s="1"/>
  <c r="P154" i="1"/>
  <c r="R30" i="1" s="1"/>
  <c r="P153" i="1"/>
  <c r="O30" i="1" s="1"/>
  <c r="P152" i="1"/>
  <c r="K30" i="1" s="1"/>
  <c r="P148" i="1"/>
  <c r="P29" i="1" s="1"/>
  <c r="P147" i="1"/>
  <c r="R29" i="1" s="1"/>
  <c r="P146" i="1"/>
  <c r="O29" i="1" s="1"/>
  <c r="P145" i="1"/>
  <c r="K29" i="1" s="1"/>
  <c r="P121" i="1"/>
  <c r="P28" i="1" s="1"/>
  <c r="P120" i="1"/>
  <c r="R28" i="1" s="1"/>
  <c r="P119" i="1"/>
  <c r="O28" i="1" s="1"/>
  <c r="P118" i="1"/>
  <c r="K28" i="1" s="1"/>
  <c r="P102" i="1"/>
  <c r="P27" i="1" s="1"/>
  <c r="P101" i="1"/>
  <c r="R27" i="1" s="1"/>
  <c r="P100" i="1"/>
  <c r="O27" i="1" s="1"/>
  <c r="P99" i="1"/>
  <c r="K27" i="1" s="1"/>
  <c r="P93" i="1"/>
  <c r="P26" i="1" s="1"/>
  <c r="P92" i="1"/>
  <c r="R26" i="1" s="1"/>
  <c r="P91" i="1"/>
  <c r="O26" i="1" s="1"/>
  <c r="P90" i="1"/>
  <c r="K26" i="1" s="1"/>
  <c r="X38" i="2"/>
  <c r="T38" i="2"/>
  <c r="T48" i="8" l="1"/>
  <c r="H49" i="8" s="1"/>
  <c r="W29" i="1"/>
  <c r="T47" i="2"/>
  <c r="X46" i="2"/>
  <c r="T44" i="2"/>
  <c r="X43" i="2"/>
  <c r="T41" i="2"/>
  <c r="X40" i="2"/>
  <c r="X39" i="2"/>
  <c r="T39" i="2"/>
  <c r="X37" i="2"/>
  <c r="X36" i="2"/>
  <c r="T35" i="2"/>
  <c r="X34" i="2"/>
  <c r="T34" i="2"/>
  <c r="X33" i="2"/>
  <c r="X32" i="2"/>
  <c r="T31" i="2"/>
  <c r="X30" i="2"/>
  <c r="X29" i="2"/>
  <c r="X28" i="2"/>
  <c r="X25" i="2"/>
  <c r="O48" i="2"/>
  <c r="H38" i="6" s="1"/>
  <c r="R48" i="2"/>
  <c r="H36" i="6" s="1"/>
  <c r="K48" i="2"/>
  <c r="H50" i="2" s="1"/>
  <c r="T45" i="1"/>
  <c r="W44" i="1"/>
  <c r="T44" i="1"/>
  <c r="W42" i="1"/>
  <c r="T38" i="1"/>
  <c r="W37" i="1"/>
  <c r="W36" i="1"/>
  <c r="W35" i="1"/>
  <c r="T35" i="1"/>
  <c r="W34" i="1"/>
  <c r="T33" i="1"/>
  <c r="W33" i="1"/>
  <c r="W30" i="1"/>
  <c r="T29" i="1"/>
  <c r="W28" i="1"/>
  <c r="T28" i="1"/>
  <c r="W27" i="1"/>
  <c r="T27" i="1"/>
  <c r="W26" i="1"/>
  <c r="T26" i="1"/>
  <c r="T25" i="1"/>
  <c r="W25" i="1"/>
  <c r="K46" i="1"/>
  <c r="G35" i="6" s="1"/>
  <c r="O46" i="1"/>
  <c r="G38" i="6" s="1"/>
  <c r="R61" i="4"/>
  <c r="V26" i="4"/>
  <c r="J35" i="6"/>
  <c r="H63" i="4"/>
  <c r="J36" i="6"/>
  <c r="X61" i="4"/>
  <c r="X26" i="4"/>
  <c r="W26" i="3"/>
  <c r="K55" i="3"/>
  <c r="H57" i="3" s="1"/>
  <c r="T26" i="3"/>
  <c r="Q55" i="3"/>
  <c r="T55" i="3" s="1"/>
  <c r="P55" i="3"/>
  <c r="I38" i="6" s="1"/>
  <c r="I35" i="6"/>
  <c r="R55" i="3"/>
  <c r="T25" i="3"/>
  <c r="T27" i="2"/>
  <c r="P48" i="2"/>
  <c r="X27" i="2"/>
  <c r="P46" i="1"/>
  <c r="T31" i="1"/>
  <c r="R46" i="1"/>
  <c r="W31" i="1"/>
  <c r="H35" i="6" l="1"/>
  <c r="P35" i="6" s="1"/>
  <c r="X48" i="2"/>
  <c r="K38" i="6"/>
  <c r="H48" i="1"/>
  <c r="Q38" i="6"/>
  <c r="M38" i="6"/>
  <c r="L38" i="6"/>
  <c r="P38" i="6"/>
  <c r="N38" i="6"/>
  <c r="V61" i="4"/>
  <c r="H62" i="4" s="1"/>
  <c r="J33" i="6"/>
  <c r="R38" i="6"/>
  <c r="I33" i="6"/>
  <c r="W55" i="3"/>
  <c r="I36" i="6"/>
  <c r="H56" i="3"/>
  <c r="T48" i="2"/>
  <c r="H33" i="6"/>
  <c r="L35" i="6"/>
  <c r="M35" i="6"/>
  <c r="R35" i="6"/>
  <c r="G36" i="6"/>
  <c r="W46" i="1"/>
  <c r="G33" i="6"/>
  <c r="T46" i="1"/>
  <c r="H49" i="2" l="1"/>
  <c r="K35" i="6"/>
  <c r="N35" i="6"/>
  <c r="Q35" i="6"/>
  <c r="H47" i="1"/>
  <c r="Q36" i="6"/>
  <c r="Q40" i="6" s="1"/>
  <c r="K36" i="6"/>
  <c r="K40" i="6" s="1"/>
  <c r="P36" i="6"/>
  <c r="P40" i="6" s="1"/>
  <c r="L36" i="6"/>
  <c r="L40" i="6" s="1"/>
  <c r="R36" i="6"/>
  <c r="R40" i="6" s="1"/>
  <c r="N36" i="6"/>
  <c r="N40" i="6" s="1"/>
  <c r="M36" i="6"/>
  <c r="M40" i="6" s="1"/>
  <c r="N33" i="6"/>
  <c r="M33" i="6"/>
  <c r="M39" i="6" s="1"/>
  <c r="K33" i="6"/>
  <c r="R33" i="6"/>
  <c r="R39" i="6" s="1"/>
  <c r="Q33" i="6"/>
  <c r="P33" i="6"/>
  <c r="P39" i="6" s="1"/>
  <c r="L33" i="6"/>
  <c r="L39" i="6" s="1"/>
  <c r="Q39" i="6" l="1"/>
  <c r="Q41" i="6" s="1"/>
  <c r="K39" i="6"/>
  <c r="K41" i="6" s="1"/>
  <c r="N39" i="6"/>
  <c r="P41" i="6"/>
  <c r="M41" i="6"/>
  <c r="L41" i="6"/>
  <c r="N41" i="6"/>
  <c r="R41" i="6"/>
</calcChain>
</file>

<file path=xl/sharedStrings.xml><?xml version="1.0" encoding="utf-8"?>
<sst xmlns="http://schemas.openxmlformats.org/spreadsheetml/2006/main" count="10934" uniqueCount="3494">
  <si>
    <t>Ground Floor, Block B, Rosebank Office Park,</t>
  </si>
  <si>
    <t>181 Jan Smuts Road, Rosebank</t>
  </si>
  <si>
    <t>PO Box 872, Parklands, 2121, Republic of South Africa</t>
  </si>
  <si>
    <t>Tel: +27 11 327 6547      Fax: +27 11 327 6348</t>
  </si>
  <si>
    <t>Email: rcare@caia.co.za</t>
  </si>
  <si>
    <t>www.caia.co.za</t>
  </si>
  <si>
    <t>Name:</t>
  </si>
  <si>
    <t>Signature:</t>
  </si>
  <si>
    <t>Auditor</t>
  </si>
  <si>
    <t>Observer</t>
  </si>
  <si>
    <t>Local Expert (International Audits)</t>
  </si>
  <si>
    <t>SCORING INSTRUCTIONS</t>
  </si>
  <si>
    <t>A comment is mandatory alongside each "N/A" or "0" score. Companies will be certified only if they score 100% on mandatory (M) questions. Do not write in shaded areas. Scores shall be given according to the following guidance.</t>
  </si>
  <si>
    <t>Score</t>
  </si>
  <si>
    <t>Interpretation</t>
  </si>
  <si>
    <t>N/A</t>
  </si>
  <si>
    <t>Not scored - Not applicable</t>
  </si>
  <si>
    <t>Requirements are not met or are partially met</t>
  </si>
  <si>
    <t>Requirements are fully met</t>
  </si>
  <si>
    <t>Element</t>
  </si>
  <si>
    <t>Total No. of Questions</t>
  </si>
  <si>
    <t>No. of Mandatory Questions</t>
  </si>
  <si>
    <t>Total Score Obtained</t>
  </si>
  <si>
    <t>Mandatory Score Obtained</t>
  </si>
  <si>
    <t>Company Policies</t>
  </si>
  <si>
    <t>Roles &amp; Responsibilities</t>
  </si>
  <si>
    <t>Legislation and Other Requirements</t>
  </si>
  <si>
    <t>Recruitment</t>
  </si>
  <si>
    <t>Training</t>
  </si>
  <si>
    <t>Behaviour Based Safety  (BBS)</t>
  </si>
  <si>
    <t>Non-conformance Reporting, Investigation, Analysis and Corrective Action</t>
  </si>
  <si>
    <t>SHEQ &amp; Security Objectives and Trend Analysis</t>
  </si>
  <si>
    <t>Management Meetings</t>
  </si>
  <si>
    <t xml:space="preserve">Internal Audit  </t>
  </si>
  <si>
    <t>External Audit</t>
  </si>
  <si>
    <t xml:space="preserve">Promotion of SHE and Quality Attitudes </t>
  </si>
  <si>
    <t>Personal Protective Equipment (PPE)</t>
  </si>
  <si>
    <t>Health</t>
  </si>
  <si>
    <t>Security</t>
  </si>
  <si>
    <t xml:space="preserve">
Labour Policy and Human Rights
</t>
  </si>
  <si>
    <t>Fair Business Practices</t>
  </si>
  <si>
    <t>Environment</t>
  </si>
  <si>
    <t>Total</t>
  </si>
  <si>
    <t xml:space="preserve">Maximum Possible Total Score </t>
  </si>
  <si>
    <t>No.</t>
  </si>
  <si>
    <t>Question</t>
  </si>
  <si>
    <r>
      <t xml:space="preserve">Type
</t>
    </r>
    <r>
      <rPr>
        <sz val="8"/>
        <rFont val="Arial"/>
        <family val="2"/>
      </rPr>
      <t>M=Mandatory</t>
    </r>
  </si>
  <si>
    <t xml:space="preserve"> Guideline</t>
  </si>
  <si>
    <t>Comment</t>
  </si>
  <si>
    <t>Management</t>
  </si>
  <si>
    <t>1.1</t>
  </si>
  <si>
    <t>Management Responsibility</t>
  </si>
  <si>
    <t>1.1.1</t>
  </si>
  <si>
    <t>1.1.1.1</t>
  </si>
  <si>
    <t>Does the company have a current written policy reflecting management's active commitment to the following:</t>
  </si>
  <si>
    <t>a</t>
  </si>
  <si>
    <t>Safety and Health?</t>
  </si>
  <si>
    <t>M</t>
  </si>
  <si>
    <t>b</t>
  </si>
  <si>
    <t>c</t>
  </si>
  <si>
    <t>Environmental?</t>
  </si>
  <si>
    <t>d</t>
  </si>
  <si>
    <t>Security?</t>
  </si>
  <si>
    <t>e</t>
  </si>
  <si>
    <t>Behaviour Based Safety?</t>
  </si>
  <si>
    <t>f</t>
  </si>
  <si>
    <t>Prohibited drugs and alcohol?</t>
  </si>
  <si>
    <t>Zero tolerance to drugs and alcohol. Is the policy implemented and are records of incidents relating to drugs and alcohol kept at the company? Minimum requirement is random alcohol screening.</t>
  </si>
  <si>
    <t>g</t>
  </si>
  <si>
    <t>No smoking policy?</t>
  </si>
  <si>
    <t>Is the written smoking policy aligned with the SA Tobacco Products Control Act 83 of 1993? There shall be designated smoking areas available for smokers.</t>
  </si>
  <si>
    <t>h</t>
  </si>
  <si>
    <t>Training and development?</t>
  </si>
  <si>
    <t>The policy shall reflect the company's belief in the need to develop all permanent and temporary employees, whether employed on a full-time or part-time basis.</t>
  </si>
  <si>
    <t>i</t>
  </si>
  <si>
    <t>To provide assurance that all non-conformances will be identified and dealt with and effectively corrected in such a way as to prevent re-occurrence.</t>
  </si>
  <si>
    <t>j</t>
  </si>
  <si>
    <t>Anti-corruption and bribery?</t>
  </si>
  <si>
    <t>The company shall take a zero tolerance approach to bribery and corruption.</t>
  </si>
  <si>
    <t>k</t>
  </si>
  <si>
    <t>Speed policy?</t>
  </si>
  <si>
    <t>Drivers have to adhere to the speed limit at all times when driving a company vehicle. The maximum permissible speed is 60 km/h in built up areas and towns, unless otherwise indicated by road signs. A maximum speed limit of 80 km/h on all other roads is allowed, unless there are contractual agreements in place with regards to speed limits. Any other speed limitations as indicated by a road sign shall be adhered to. Drivers shall at all times monitor the road and driving conditions and adapt speed accordingly, for example, when approaching schools, intersections, mountain passes, reckless drivers or road works. Any driver not complying with the speed policy will be subject to disciplinary action documented by the company.</t>
  </si>
  <si>
    <t>l</t>
  </si>
  <si>
    <t>Safety belt policy?</t>
  </si>
  <si>
    <t>All employees who operate or board company vehicles, or operate or board personal vehicles on company business shall wear properly fastened and adjusted seat belts, harnesses and other such similar equipment when provided in the vehicle in which they are operating or boarding. Employees are required to report any malfunction of seat belts/harnesses. Employees found operating or boarding in a company vehicle, or personal vehicle on company business without seat belts/harnesses fastened will be subject to disciplinary action documented by the company.</t>
  </si>
  <si>
    <t>m</t>
  </si>
  <si>
    <t>Cell phone policy?</t>
  </si>
  <si>
    <t>Employees are not permitted to use a hand-held cell phone while operating a motor vehicle unless the device can be used hands-free. Employees are not permitted to read or respond to e-mails or text messages while operating a motor vehicle. While driving, calls cannot be answered and shall be directed to voice mail if your handheld device isn’t enabled for hands free use. If an employee shall make an emergency call, the vehicle shall first be parked in a safe location.</t>
  </si>
  <si>
    <t>1.1.1.2</t>
  </si>
  <si>
    <t xml:space="preserve">Have the policies been communicated to employees? </t>
  </si>
  <si>
    <t>1.1.1.3</t>
  </si>
  <si>
    <t>1.1.1.4</t>
  </si>
  <si>
    <t>Total Number of N/A Questions</t>
  </si>
  <si>
    <t>Total Score</t>
  </si>
  <si>
    <t>1.1.2</t>
  </si>
  <si>
    <t>1.1.2.1</t>
  </si>
  <si>
    <t>1.1.2.2</t>
  </si>
  <si>
    <t>An appointment letter is required as proof.</t>
  </si>
  <si>
    <t>1.1.2.3</t>
  </si>
  <si>
    <t>Do the SHEQ managers have a clearly defined authority and responsibility based on job descriptions?</t>
  </si>
  <si>
    <t>Job description or specific responsibilities shall be detailed in appointment letters.</t>
  </si>
  <si>
    <t>1.1.2.4</t>
  </si>
  <si>
    <t>Are appointment letters for the following positions available:</t>
  </si>
  <si>
    <t>Section 16(2)?</t>
  </si>
  <si>
    <t>This shall be the assistant to the CEO who may be authorised to sign certain documentation on behalf of the CEO. Not required if the CEO is involved in day-to-day operations of the business.</t>
  </si>
  <si>
    <t>Section 8.2(i)  (Supervisor)?</t>
  </si>
  <si>
    <t>Operation Supervisor/Controller may be appointed.</t>
  </si>
  <si>
    <t>Appointment only required when there are two or more Health and Safety Representatives.</t>
  </si>
  <si>
    <t>SHE Committee Member (19.3)?</t>
  </si>
  <si>
    <t xml:space="preserve">Appointment only required when there are two or more Health and Safety Representatives. </t>
  </si>
  <si>
    <t>Health &amp; Safety Representative, Section 17(1)?</t>
  </si>
  <si>
    <t>Incident Investigator, G.A.R. 9(2)?</t>
  </si>
  <si>
    <t>An Incident Investigator, trained in incident investigation, shall be appointed.</t>
  </si>
  <si>
    <t>Supervisor of Machinery, G.M.R. 2(1)?</t>
  </si>
  <si>
    <t xml:space="preserve">Appointment is only required if large equipment is used in the company's workshops. Requirements for appointments are detailed in General Machinery Regulations, Clause 2 (10)(a) - Use of vehicles is exempt from this requirement provided inspection and maintenance  is carried out by a duly qualified person. </t>
  </si>
  <si>
    <t xml:space="preserve">Qualified Persons National Road Traffic Act, Ref. (SANS 10231)? </t>
  </si>
  <si>
    <t>1.1.3</t>
  </si>
  <si>
    <t>1.1.3.1</t>
  </si>
  <si>
    <t>Is there a valid/current Letter of Good Standing available at the site?</t>
  </si>
  <si>
    <t>1.1.3.2</t>
  </si>
  <si>
    <t>Is there proof available that the company stays abreast of all relevant legislation and legislative developments in the area of SHEQ &amp; security and are persons formally designated or a source defined?</t>
  </si>
  <si>
    <t xml:space="preserve">Check for documentary evidence in the form of an up-to-date register of relevant legislation . At a minimum, this includes environmental laws, safety and health regulations and other applicable regulations. Focus on changes in legislation. Ask the company for examples of changes in legislation which happened during recent years if it is the first SQAS-AFRICA audit, and the last 2 years if it is a re-audit. Check how the company implemented them. If (a) person(s) is (are) formally designated, this responsibility shall be clearly described in a job description. If an external source is used, there shall be clear evidence of a contract, exchange of letters or some other form of written understanding, specifying the service to be provided, when and to whom within the Company. 
The company shall list minimum document requirements.
The company shall implement new legislation/legislation developments within a period of 3 months.
</t>
  </si>
  <si>
    <t>1.1.3.3</t>
  </si>
  <si>
    <t>1.1.3.4</t>
  </si>
  <si>
    <t>Is a regular review made of the system for compliance with legal requirements?</t>
  </si>
  <si>
    <t>1.2</t>
  </si>
  <si>
    <t>Personnel</t>
  </si>
  <si>
    <t>1.2.1</t>
  </si>
  <si>
    <t>1.2.1.1</t>
  </si>
  <si>
    <t xml:space="preserve">Is there a written recruitment procedure which takes into account relevant experience, competence and education for all employees, including temporary staff?
</t>
  </si>
  <si>
    <t xml:space="preserve">A written recruitment procedure for all functions shall be available as well as documented proof of the application of the procedure. Employees with different functions in the company shall be checked by the auditor.  </t>
  </si>
  <si>
    <t>1.2.1.2</t>
  </si>
  <si>
    <t>Does the procedure take the following items into account:</t>
  </si>
  <si>
    <t>Previous employment?</t>
  </si>
  <si>
    <t xml:space="preserve">Check for evidence of reference checks. </t>
  </si>
  <si>
    <t>Relevant experience?</t>
  </si>
  <si>
    <t>Numeracy and literacy?</t>
  </si>
  <si>
    <t>Check for evidence of basic numeracy and literacy checks carried out by the employer.</t>
  </si>
  <si>
    <t>Driving test?</t>
  </si>
  <si>
    <t>Check for evidence of basic driving test having been carried out by the employer.</t>
  </si>
  <si>
    <t>1.2.1.3</t>
  </si>
  <si>
    <t xml:space="preserve">Is there evidence that the drivers' licences are checked prior to employment and regularly thereafter? </t>
  </si>
  <si>
    <t>1.2.1.4</t>
  </si>
  <si>
    <t xml:space="preserve">Check for evidence that all relevant operating personnel undergo such a periodic medical examination. This examination shall be adapted to the risks inherent to the tasks of the operators. Medicals shall be conducted by an Occupational Health Practitioner once a year, as a minimum.
</t>
  </si>
  <si>
    <t>1.2.1.5</t>
  </si>
  <si>
    <t>Are personnel subject to a medical examination before employment &amp; prior to leaving employment?</t>
  </si>
  <si>
    <t>1.2.1.6</t>
  </si>
  <si>
    <t>Are professional drivers over the age of 55 years being medically examined twice per year?</t>
  </si>
  <si>
    <t>Check for records and control systems in place.</t>
  </si>
  <si>
    <t>1.2.1.7</t>
  </si>
  <si>
    <t>Does each member of staff have a letter of appointment/contract, including temporary employees?</t>
  </si>
  <si>
    <t>Check for letters of appointment or contracts for all employees (Refer to Basic Conditions of Employment Act) .</t>
  </si>
  <si>
    <t>1.2.1.8</t>
  </si>
  <si>
    <t xml:space="preserve">Is there a written grievance and disciplinary procedure?
</t>
  </si>
  <si>
    <t>1.2.1.9</t>
  </si>
  <si>
    <t>Are there records for grievances and disciplinary actions?</t>
  </si>
  <si>
    <t>1.2.2</t>
  </si>
  <si>
    <t>If fully integrated subcontractors are used, these drivers/operators shall be included in training programmes.</t>
  </si>
  <si>
    <t>1.2.2.1</t>
  </si>
  <si>
    <t xml:space="preserve">Is there induction training for newly appointed employees? </t>
  </si>
  <si>
    <t>Check for training matrix. This shall include induction on all policies.</t>
  </si>
  <si>
    <t>1.2.2.2</t>
  </si>
  <si>
    <t>1.2.2.3</t>
  </si>
  <si>
    <t>Are the following subjects covered in the training programme:</t>
  </si>
  <si>
    <t>Incident reporting, investigation and analysis?</t>
  </si>
  <si>
    <t>The training programme shall cover responsibilities, notification processes, classification, and root cause analysis.</t>
  </si>
  <si>
    <t>Conveyance, storage, handling of dangerous goods?</t>
  </si>
  <si>
    <r>
      <t>Specific product or handling needs?</t>
    </r>
    <r>
      <rPr>
        <strike/>
        <sz val="11"/>
        <rFont val="Arial"/>
        <family val="2"/>
      </rPr>
      <t xml:space="preserve">
</t>
    </r>
  </si>
  <si>
    <t>Use of PPE (Personal Protective Equipment)?</t>
  </si>
  <si>
    <t xml:space="preserve">The training shall include loading and offloading procedures and the actions required by operators and drivers in the event of an emergency. </t>
  </si>
  <si>
    <t>Behaviour Based Safety (BBS) principles?</t>
  </si>
  <si>
    <t xml:space="preserve">Security awareness proportionate to the risk and the organisation's role within the business (security of information shall be included)? </t>
  </si>
  <si>
    <t>Risk assessment and risk management?</t>
  </si>
  <si>
    <t>All aspects related to prevention of bribery and corruption?</t>
  </si>
  <si>
    <t>Check for training in bribery and corruption.</t>
  </si>
  <si>
    <t>Training in awareness of fatigue and tiredness?</t>
  </si>
  <si>
    <t>Company ethics policy/code of ethics?</t>
  </si>
  <si>
    <t>Practical fire fighting training?</t>
  </si>
  <si>
    <t>n</t>
  </si>
  <si>
    <t>Customer relations?</t>
  </si>
  <si>
    <t>Drivers and staff  that interface with customers to receive training or briefing on how to deal with customers.</t>
  </si>
  <si>
    <t>1.2.2.4</t>
  </si>
  <si>
    <t>1.2.2.5</t>
  </si>
  <si>
    <t xml:space="preserve">Are records available to support the delivery of the training plan?
</t>
  </si>
  <si>
    <t>1.2.2.6</t>
  </si>
  <si>
    <t>Are variances from the plan effectively followed up?</t>
  </si>
  <si>
    <t>1.2.2.7</t>
  </si>
  <si>
    <t>Is the effectiveness of the training checked for each employee?</t>
  </si>
  <si>
    <t xml:space="preserve">Proof shall be available that shows that the effectiveness of the training was checked. This can be a test after the training, an evaluation of the work of the employee at a certain time after the training or an output measurement of the performance of the employee. </t>
  </si>
  <si>
    <t>1.2.3</t>
  </si>
  <si>
    <t>1.2.3.1</t>
  </si>
  <si>
    <t>Have the respective responsibilities of all personnel in the implementation of BBS been identified?</t>
  </si>
  <si>
    <t xml:space="preserve">Check for job descriptions in relation to BBS.    </t>
  </si>
  <si>
    <t>1.3</t>
  </si>
  <si>
    <t>SHEQ &amp; Security  Performance Analysis</t>
  </si>
  <si>
    <t>1.3.1</t>
  </si>
  <si>
    <t>Data shall be available at every phase of the business from identifying new business through to customer reaction and feedback.  The collection and analysis of data can indicate means of improving the service or conversely, can detect the onset of a reduction in the quality of service before it becomes a major issue.  To verify the satisfactory operation of the reporting system, several sources of information shall be checked such as reports to insurance companies, customer complaints and fines, feedback from internal observations (e.g. drivers).</t>
  </si>
  <si>
    <t>1.3.1.1</t>
  </si>
  <si>
    <t>Is there a documented system in place for recording non-conformances regarding:</t>
  </si>
  <si>
    <t>Accidents &amp; near misses?</t>
  </si>
  <si>
    <t>Breaches of security and threats?</t>
  </si>
  <si>
    <t>Unsafe behaviour &amp; unsafe conditions?</t>
  </si>
  <si>
    <t>Regulatory compliance?</t>
  </si>
  <si>
    <t xml:space="preserve">Product contamination? 
</t>
  </si>
  <si>
    <t>Every product contamination incident shall be recorded and followed-up.</t>
  </si>
  <si>
    <t xml:space="preserve">Product discrepancies and short shipments? </t>
  </si>
  <si>
    <t xml:space="preserve">Every product discrepancy or short shipment are considered. </t>
  </si>
  <si>
    <t xml:space="preserve">Quality of services? </t>
  </si>
  <si>
    <t>The quality of services that are offered to the customers. Examples can be: late delivery, poor cleaning quality, non retrievable goods, customer complaints, etc.</t>
  </si>
  <si>
    <t>Corruption &amp; bribery?</t>
  </si>
  <si>
    <t xml:space="preserve">The auditor shall ask to see the files recording any non-conformances. If the file is empty and the company states that there are no non-conformances, the auditor shall write a comment. </t>
  </si>
  <si>
    <t>Grievance and disciplinary findings?</t>
  </si>
  <si>
    <t>The auditor shall ask to see the files recording any non-conformances. If the file is empty and the company states that there are no non-conformances, the auditor shall write a comment. If the company claims that these records are confidential, the auditor shall score 0 and record a comment.</t>
  </si>
  <si>
    <t>1.3.1.2</t>
  </si>
  <si>
    <t xml:space="preserve">Is a detailed report on non-conformances provided to the responsible management, containing immediate cause, root cause and recommendations for corrective actions to prevent recurrence? </t>
  </si>
  <si>
    <t>1.3.1.3</t>
  </si>
  <si>
    <t xml:space="preserve">After an incident/accident are the employees and contractors concerned informed and if necessary trained with the aid of a Root Cause analysis?
</t>
  </si>
  <si>
    <t xml:space="preserve">The feedback from an incident to all employees and contractors concerned is important to learn about the event and to prevent future occurrence. The Root Cause analysis shall be the basis for such feedback and information. Verify if employees are aware of incidents and prevention measures. Root cause analysis shall also cover security incidents.
</t>
  </si>
  <si>
    <t>1.3.1.4</t>
  </si>
  <si>
    <t>1.3.1.5</t>
  </si>
  <si>
    <t xml:space="preserve">Is notification of accidents and incidents to authorities carried out by the company?  </t>
  </si>
  <si>
    <t>1.3.1.6</t>
  </si>
  <si>
    <t xml:space="preserve">Are there records for customer or public complaints, including follow-up actions? </t>
  </si>
  <si>
    <t>1.3.2.</t>
  </si>
  <si>
    <t>SHEQ &amp; Security  Objectives and Trend Analysis</t>
  </si>
  <si>
    <t>1.3.2.1</t>
  </si>
  <si>
    <t>1.3.2.2</t>
  </si>
  <si>
    <t>Is there a programme in place to measure and improve the use of electricity by the company?</t>
  </si>
  <si>
    <t>1.3.2.3</t>
  </si>
  <si>
    <t>Is there a programme in place to measure and optimise the use of water by the company?</t>
  </si>
  <si>
    <t>1.3.2.4</t>
  </si>
  <si>
    <t>Is a programme in place to measure and improve the output of emissions?</t>
  </si>
  <si>
    <t>1.3.2.5</t>
  </si>
  <si>
    <t>An effective system shall be in place for measuring and reducing the waste of the company, e.g. waste oil, used oil filters, scrap metal, old batteries, cargo residues, waste water, etc. Check for disposal records.</t>
  </si>
  <si>
    <t>1.3.2.6</t>
  </si>
  <si>
    <t>1.3.2.7</t>
  </si>
  <si>
    <t>Does the company comply with the requirements of RC, detailed below?</t>
  </si>
  <si>
    <t>Are RC Guiding Principles implemented throughout the organisation?</t>
  </si>
  <si>
    <t>The auditor shall check for evidence of implementation.</t>
  </si>
  <si>
    <t>Does the RCMR attend relevant CAIA fora, committees, work groups, meetings and training?</t>
  </si>
  <si>
    <t>The auditor shall check for evidence of attendance.</t>
  </si>
  <si>
    <t>Is Key Performance Indicators data and relevant information submitted to CAIA annually (after approval by the Highest Authority) by the company?</t>
  </si>
  <si>
    <t>The auditor shall check for evidence of submission of KPI data.</t>
  </si>
  <si>
    <t xml:space="preserve">Does the company comply with the SQAS-AFRICA and/or RC logo usage requirements? </t>
  </si>
  <si>
    <t>1.4</t>
  </si>
  <si>
    <t>Management Review</t>
  </si>
  <si>
    <t>1.4.1</t>
  </si>
  <si>
    <t>1.4.1.1</t>
  </si>
  <si>
    <t>Check for evidence that  a formal management review of the management system is held, at least annually, to evaluate the overall effectiveness of these systems. Training programme, performance trends and action plans, risks, non-conformances, etc., are examples that shall be included.
Big companies can show “consolidated” management review reports including information from all their subsidiaries, but analysis of the management systems of the audited subsidiary shall be available.</t>
  </si>
  <si>
    <t>1.4.1.2</t>
  </si>
  <si>
    <t>1.4.1.3</t>
  </si>
  <si>
    <t>1.4.2</t>
  </si>
  <si>
    <t>SHE Management Meetings</t>
  </si>
  <si>
    <t>1.4.2.1</t>
  </si>
  <si>
    <t>Are these safety meetings held at least quarterly?</t>
  </si>
  <si>
    <t>In terms of Section 19 of the Occupational Health and Safety Act these safety committee meetings shall be held at least quarterly.</t>
  </si>
  <si>
    <t>1.4.2.2</t>
  </si>
  <si>
    <t>Are these meetings attended from time to time by senior management?</t>
  </si>
  <si>
    <t>1.4.2.3</t>
  </si>
  <si>
    <t>Are minutes taken of these meetings?</t>
  </si>
  <si>
    <t>The auditor shall check for records.</t>
  </si>
  <si>
    <t>1.4.2.4</t>
  </si>
  <si>
    <t>Are these minutes circulated to employees?</t>
  </si>
  <si>
    <t>Minutes shall be circulated to all staff or as a minimum displayed on notice boards.</t>
  </si>
  <si>
    <t>1.4.2.5</t>
  </si>
  <si>
    <t>Is there evidence that learnings on SHEQ issues are shared with the workforce?</t>
  </si>
  <si>
    <t>1.4.3</t>
  </si>
  <si>
    <t>1.4.3.1</t>
  </si>
  <si>
    <t>Is there a documented plan for internal auditing of all areas referred to in SQAS-AFRICA and covering compliance with applicable legislation and permits?</t>
  </si>
  <si>
    <t>1.4.3.2</t>
  </si>
  <si>
    <t>For non-conformances identified in the audits, are action plans developed and are corrective actions taken?</t>
  </si>
  <si>
    <t>1.4.3.3</t>
  </si>
  <si>
    <t xml:space="preserve">Do those carrying out auditing have training and/or competence in auditing and evaluation techniques? 
</t>
  </si>
  <si>
    <t>Internal audits shall be conducted by people trained in auditing and evaluating techniques, be independent of the activity being audited and at the appropriate level within the organisation. Ask for objective evidence (course attendance, syllabus, diplomas, organisation chart, experience, competence evaluation, etc.)</t>
  </si>
  <si>
    <t>1.4.3.4</t>
  </si>
  <si>
    <t>1.4.4</t>
  </si>
  <si>
    <t>1.4.4.1</t>
  </si>
  <si>
    <t>Ask to see reports documenting that the action plans are developed, followed-up and proper corrective action taken. The company shall have a documented system to validate the effectiveness of measures taken.</t>
  </si>
  <si>
    <t>1.4.5</t>
  </si>
  <si>
    <t>1.4.5.1</t>
  </si>
  <si>
    <t xml:space="preserve"> Tool Box Talks ("3-minute safety talks") shall be held at least monthly for all staff. Check for evidence of subjects discussed as well as signed attendance registers.</t>
  </si>
  <si>
    <t>Are "Planned/Unplanned Job Observations" done regularly?</t>
  </si>
  <si>
    <t>Check for evidence that Job Observations are carried out and that records are in place e.g. completed Job Observation Checklists.</t>
  </si>
  <si>
    <t>Safety, Health, Environment &amp; Security</t>
  </si>
  <si>
    <t>2.1</t>
  </si>
  <si>
    <t>͞͞</t>
  </si>
  <si>
    <t>2.1.1.</t>
  </si>
  <si>
    <t>Is there a process to assess and document the Safety, Health, Environmental and Security risks and working conditions, related to all activities of the company, considering the following aspects:</t>
  </si>
  <si>
    <t>Start-up of new operations/activities (e.g. new products, new routes)?</t>
  </si>
  <si>
    <t xml:space="preserve">The auditor shall identify any new products recently transported, stored, handled or cleaned and at the same time any new routes that products are transported over. These activities shall be verified by a risk assessment. </t>
  </si>
  <si>
    <t>Periodic review of risks on current activities?</t>
  </si>
  <si>
    <t xml:space="preserve">Current activities can be influenced by changing circumstances, legislation or incidents that happened. Critical tasks shall be reviewed annually, non-critical every three years.
The auditor shall check that the scope of the revision is in line with the activities defined in the PAD. </t>
  </si>
  <si>
    <t>2.1.2</t>
  </si>
  <si>
    <t xml:space="preserve">Has a risk assessment been conducted regarding computer information on customers, products and operations and are measures taken to mitigate identified risks?
</t>
  </si>
  <si>
    <t xml:space="preserve">Verify the risk assessment system as well as the company’s internal computer system security, e.g. Electronic Data Interchange (EDI) links, order processing and use of customer order details on an internet site, unauthorised access to the network, etc. </t>
  </si>
  <si>
    <t>2.1.3</t>
  </si>
  <si>
    <t>Are measures taken to control/mitigate all identified risks?</t>
  </si>
  <si>
    <t>2.1.4</t>
  </si>
  <si>
    <t>Does the medical examination of employees take into consideration the result of the risk assessment?</t>
  </si>
  <si>
    <t>2.1.5</t>
  </si>
  <si>
    <t>Has a Safety and Environmental review been carried out on products transported and/or handled?</t>
  </si>
  <si>
    <t>Check for risk assessment for at least the top 5 hazardous chemicals transported and/or handled by risk or by volume.</t>
  </si>
  <si>
    <t>2.1.6</t>
  </si>
  <si>
    <t>Has an Occupational Health Hazard review been carried out on products transported and/or handled?</t>
  </si>
  <si>
    <t>2.2</t>
  </si>
  <si>
    <t xml:space="preserve">Safety </t>
  </si>
  <si>
    <t>2.2.1</t>
  </si>
  <si>
    <t>2.2.1.1</t>
  </si>
  <si>
    <t xml:space="preserve">Is there a written procedure defining what PPE shall be used, under what circumstances?
</t>
  </si>
  <si>
    <t>2.2.1.2</t>
  </si>
  <si>
    <t xml:space="preserve">Is the PPE regularly checked (before use and at set intervals) and replaced when required?
</t>
  </si>
  <si>
    <t>The checking of equipment shall be documented, with indication of the inspection date, name of the inspector and comments. The auditor shall ask to see an issue register for PPE to employees, this can then verify re-issue of defective PPE equipment. The register shall also show the frequency of checks on PPE to verify condition.</t>
  </si>
  <si>
    <t>2.2.1.3.</t>
  </si>
  <si>
    <t xml:space="preserve">Are instructions and training provided when product and site specific PPE or other specific precautions are needed and used?
</t>
  </si>
  <si>
    <t>2.2.1.4</t>
  </si>
  <si>
    <t>Is PPE replaced when required?</t>
  </si>
  <si>
    <t>2.2.2</t>
  </si>
  <si>
    <t>2.2.2.1</t>
  </si>
  <si>
    <t>The written emergency plan shall cover all applicable scenarios and shall be regularly updated (every two years). Check if all the described arrangements are in place. Verify if individuals understand their specific responsibilities in case of an emergency. The emergency response plan shall also contain any customer specific contacts on a 24/7 basis. An emergency may turn into a crisis. Check that this potential crisis plan is part of the emergency plan.</t>
  </si>
  <si>
    <t>2.2.2.2</t>
  </si>
  <si>
    <t>Does this written plan contain the following information:</t>
  </si>
  <si>
    <t>Actions to be taken in case of different types of emergencies?</t>
  </si>
  <si>
    <t>List the actions to be followed in the event of a fire, a flood, a bomb threat, etc. relative to the site.</t>
  </si>
  <si>
    <r>
      <t>Individual responsibilities?</t>
    </r>
    <r>
      <rPr>
        <i/>
        <sz val="11"/>
        <rFont val="Arial"/>
        <family val="2"/>
      </rPr>
      <t xml:space="preserve"> 
</t>
    </r>
  </si>
  <si>
    <t>Arrangements for 24/7 hours coverage by trained responders?</t>
  </si>
  <si>
    <t xml:space="preserve">The auditor shall ask for a register of incident supervisors and what method is used to obtain 24/7 coverage. </t>
  </si>
  <si>
    <t>Appointed emergency controllers/co-ordination personnel?</t>
  </si>
  <si>
    <t xml:space="preserve">A list of the different parties to be informed, with their contact details (customers, authorities)? 
</t>
  </si>
  <si>
    <t>The emergency response plan shall detail parties to be informed in the event of an emergency, both internally and externally.</t>
  </si>
  <si>
    <t>2.2.2.3</t>
  </si>
  <si>
    <t>Is the emergency equipment maintained, tested or checked on a regular basis?</t>
  </si>
  <si>
    <t>2.2.2.4</t>
  </si>
  <si>
    <t>2.2.2.5</t>
  </si>
  <si>
    <t>This is a plan to ensure that operations continue in case of business disruptions/catastrophes due to different reasons.</t>
  </si>
  <si>
    <t>2.2.2.6</t>
  </si>
  <si>
    <t>Is there a documented and communicated evacuation plan?</t>
  </si>
  <si>
    <t>2.2.2.7</t>
  </si>
  <si>
    <t>Is the emergency assembly point clearly demarcated and accessible?</t>
  </si>
  <si>
    <t>2.2.2.8</t>
  </si>
  <si>
    <t>Is wind direction determined using a suitable method?</t>
  </si>
  <si>
    <t>2.3</t>
  </si>
  <si>
    <t>2.3.1</t>
  </si>
  <si>
    <t xml:space="preserve">Is the operating site informed about the relevant regulations for all products transported and/or handled?
</t>
  </si>
  <si>
    <t xml:space="preserve">In combination with the changes in legislation the company shall ensure that its employees stay abreast of the regulations concerning the products transported/handled. It is obvious that customers and suppliers shall be involved. </t>
  </si>
  <si>
    <t>2.3.2</t>
  </si>
  <si>
    <t>2.4</t>
  </si>
  <si>
    <t>2.4.1</t>
  </si>
  <si>
    <t>Is there a system to monitor entry, exit and to limit access to restricted areas of all personnel and visitors through positive identification?</t>
  </si>
  <si>
    <t xml:space="preserve">Give a score for any effective control method, e.g. security guard, electronic card entry system, registered entry, etc. Limited access to restricted areas shall be in place.
</t>
  </si>
  <si>
    <t>2.4.2</t>
  </si>
  <si>
    <t>Is there a procedure in place, requiring documented periodical inspections, to identify potential breaches in the security of the buildings/premises?</t>
  </si>
  <si>
    <t>2.4.3</t>
  </si>
  <si>
    <t xml:space="preserve">Check how security threats are communicated to employees and contractors. The system shall include information to employees and management when the threat level changes. 
A system to exchange information with local/national law enforcement agencies shall be in place. </t>
  </si>
  <si>
    <t>2.4.4</t>
  </si>
  <si>
    <t>Is a system in place to ensure that response to security threats and incidents are defined?</t>
  </si>
  <si>
    <t>2.4.5</t>
  </si>
  <si>
    <t>Security staff is not a pre-requisite provided the site is manned for 24 hours or equivalent security is achieved by other means. This can be in the form of CCTV, alarms, intruder beams, guard dogs, etc.</t>
  </si>
  <si>
    <t>2.4.6</t>
  </si>
  <si>
    <t>2.4.7</t>
  </si>
  <si>
    <t>Security risk assessment shall cover regular operations, potential vulnerabilities, security threats and security incidents. Risk assessment shall be updated at least annually.</t>
  </si>
  <si>
    <t>2.5</t>
  </si>
  <si>
    <t>2.5.1</t>
  </si>
  <si>
    <t>Are specific mechanisms in place to ensure effective implementation of your company's non-discrimination policy?</t>
  </si>
  <si>
    <t>The following mechanisms shall be in place: company public commitment to avoid discrimination (e.g. colour, race, gender, religion, ethnic, social), company proactive measures to avoid discrimination during recruitment phase, company specific awareness and training programmes for managers, company specific targets (exceeding legal requirements) to employ disabled people, work conditions and provision of work stations adapted to the disabled, company specific measures to promote gender equality in the workplace (i.e. network groups, programmes for advancement of women, equal pay, etc.), whistle blowing procedure (employee's report of suspected wrong doing at work) or disciplinary measures enforced.</t>
  </si>
  <si>
    <t>2.5.2</t>
  </si>
  <si>
    <t>2.6</t>
  </si>
  <si>
    <t>2.6.1</t>
  </si>
  <si>
    <t>Has the company formalised the fair business practices?</t>
  </si>
  <si>
    <t>2.6.2</t>
  </si>
  <si>
    <t xml:space="preserve">Are there mechanisms in place to ensure implementation of the anti-corruption and bribery policy (including for instance: conflict of interest, fraud, money laundering)?
</t>
  </si>
  <si>
    <t>To score positively, the following mechanisms shall be in place: signature acknowledgement of anti-corruption policy required for all concerned employees, specific approval procedure for sensitive transactions (e.g. gifts, travel), specific procedures for retaining and using third-party intermediaries (i.e. due diligence, certifications), structured mechanisms to deal with policy violations (e.g. potential sanctions), secure communication channel for employees to seek advice or voice concerns (e.g. hotline, whistle blowing procedure), internal audit on compliance with anti-corruption and bribery policy, internal controls (e.g. four eyes principle, separation of functions, job rotation).
To score positively, the company shall have established effective and appropriate internal controls to identify and prevent corruption (e.g. multiple-eye principle, specific approval procedure for sensitive transactions (e.g. financial benefits).</t>
  </si>
  <si>
    <t>2.6.3</t>
  </si>
  <si>
    <t>Are there mechanisms in place to ensure implementation of the anti-competitive practices policy?</t>
  </si>
  <si>
    <t>2.7</t>
  </si>
  <si>
    <t>2.7.1</t>
  </si>
  <si>
    <t>Is the final destination of hazardous waste a legally approved waste disposal facility?</t>
  </si>
  <si>
    <t>2.7.2</t>
  </si>
  <si>
    <t>A comment is mandatory alongside each "N/A" or "0" score. Companies will be certified if they score 100% on mandatory (M) questions. Do not write on shaded areas. Scores shall be given according to the following guidance.</t>
  </si>
  <si>
    <t>Fully Integrated Subcontractors/Drivers</t>
  </si>
  <si>
    <t>Equipment Specification</t>
  </si>
  <si>
    <t>Statutory Inspection</t>
  </si>
  <si>
    <t>Equipment Inspection and Maintenance</t>
  </si>
  <si>
    <t>Defect Rectification</t>
  </si>
  <si>
    <t>Identification and Calibration of Measuring Equipment</t>
  </si>
  <si>
    <t xml:space="preserve">BBS Training for Safe Driving </t>
  </si>
  <si>
    <t xml:space="preserve">BBS Results, Analysis and Monitoring </t>
  </si>
  <si>
    <t>Security in Transport</t>
  </si>
  <si>
    <t xml:space="preserve">Emergency Response </t>
  </si>
  <si>
    <t>Customer Interface</t>
  </si>
  <si>
    <t>Order Planning and Processing</t>
  </si>
  <si>
    <t>Tank Cleaning</t>
  </si>
  <si>
    <t>Driver Instructions (Driver Manual)</t>
  </si>
  <si>
    <t>Pre-Start Checks</t>
  </si>
  <si>
    <t>Controls for Drivers</t>
  </si>
  <si>
    <t>Records</t>
  </si>
  <si>
    <t>Site Inspection</t>
  </si>
  <si>
    <t>Site Operations</t>
  </si>
  <si>
    <t>Maintenance Workshop</t>
  </si>
  <si>
    <t>Bulk Storage Tanks (Fuel, Fuelling Area and Waste Storage)</t>
  </si>
  <si>
    <t>Vehicles and Other Equipment (Trailers, Tank Containers, IBCs etc.)</t>
  </si>
  <si>
    <t>Maximum Possible Total Score</t>
  </si>
  <si>
    <t>Guideline</t>
  </si>
  <si>
    <t>Supply Chain Management and Subcontracting</t>
  </si>
  <si>
    <t>3.1</t>
  </si>
  <si>
    <t>Supply Chain Management</t>
  </si>
  <si>
    <t>3.1.1</t>
  </si>
  <si>
    <t>3.1.1.1</t>
  </si>
  <si>
    <t>Does the company maintain an up-to-date list of  fully  integrated subcontractors/drivers?</t>
  </si>
  <si>
    <t>3.1.1.2</t>
  </si>
  <si>
    <t>Are procedures in place to ensure that fully integrated subcontractors/drivers are covered in each part of the company's management system?</t>
  </si>
  <si>
    <t>Drivers shall be integrated into the management system of the audited company like owner drivers. If their trucks/trailers are not maintained/inspected as owner truck/trailers there shall be evidence that the company undertakes a review of this maintenance/inspections. Verify by interview.</t>
  </si>
  <si>
    <t>Equipment</t>
  </si>
  <si>
    <t>4.1</t>
  </si>
  <si>
    <t>4.1.1</t>
  </si>
  <si>
    <t xml:space="preserve">Is there a process in place for the purchase of transportation equipment?
</t>
  </si>
  <si>
    <t>The process shall refer to the South African National Standard (SANS) 1518 - Design, construction, testing, approval and maintenance of road vehicles and portable tanks. The standard describes the requirement for vehicles transporting dangerous goods. For other cases, the process will be done according to applicable legislation.</t>
  </si>
  <si>
    <t>4.1.2</t>
  </si>
  <si>
    <t>Is there a written specification for the purchase or lease of each vehicle/tank/tank container and associated equipment?</t>
  </si>
  <si>
    <t>Check the latest specification and also the contract for a recently purchased vehicle or tank container, including associated equipment e.g. hoses, gaskets. Regulated items such as seatbelts, dead angle mirrors, etc. shall always be present. All required non-regulated items shall be included in the purchase of the equipment.</t>
  </si>
  <si>
    <t>4.1.3</t>
  </si>
  <si>
    <t>Ask to see the equipment checklists.</t>
  </si>
  <si>
    <t>4.2</t>
  </si>
  <si>
    <t>Equipment Inspection, Maintenance and Calibration</t>
  </si>
  <si>
    <t>4.2.1</t>
  </si>
  <si>
    <t>4.2.1.1</t>
  </si>
  <si>
    <t>Is there documentary evidence that statutory inspections of tractor units and tanks/tank containers/trailers have been carried out?</t>
  </si>
  <si>
    <t>The auditor shall take a random sample of the records and examine these in detail.
Check certificate of fitness/roadworthiness.</t>
  </si>
  <si>
    <t>4.2.1.2</t>
  </si>
  <si>
    <t>Check for evidence of applicable permits.</t>
  </si>
  <si>
    <t>4.2.1.3</t>
  </si>
  <si>
    <r>
      <t>Inspection schedules are required as per SANS 10231 Annex F</t>
    </r>
    <r>
      <rPr>
        <sz val="11"/>
        <color indexed="10"/>
        <rFont val="Arial"/>
        <family val="2"/>
      </rPr>
      <t>.</t>
    </r>
  </si>
  <si>
    <t>Operational inspections?</t>
  </si>
  <si>
    <t>Intermediate periodic inspections?</t>
  </si>
  <si>
    <t>Major periodic inspections?</t>
  </si>
  <si>
    <t>Exceptional inspections?</t>
  </si>
  <si>
    <t>4.2.2</t>
  </si>
  <si>
    <t>4.2.2.1</t>
  </si>
  <si>
    <t>Is there a process governing the use of third-party contractors to supply maintenance services?</t>
  </si>
  <si>
    <t>A written procedure shall be in place.</t>
  </si>
  <si>
    <t>Does the process take into account performance evaluation of the service provider?</t>
  </si>
  <si>
    <t xml:space="preserve">The performance of service providers shall be evaluated. Ask to see proof of evaluation. </t>
  </si>
  <si>
    <t>4.2.2.2</t>
  </si>
  <si>
    <t>Is there a documented programme for preventive inspection and maintenance covering the following items:</t>
  </si>
  <si>
    <t>Tractor units?</t>
  </si>
  <si>
    <t>No guidelines.</t>
  </si>
  <si>
    <t>Trailers?</t>
  </si>
  <si>
    <t>Tanks/tank containers?</t>
  </si>
  <si>
    <t>Pumps?</t>
  </si>
  <si>
    <t>Compressors?</t>
  </si>
  <si>
    <t>Tyres?</t>
  </si>
  <si>
    <t>Earthing points?</t>
  </si>
  <si>
    <t>Twist locks?</t>
  </si>
  <si>
    <t>Cargo securing devices and materials?</t>
  </si>
  <si>
    <t xml:space="preserve">Load securing devices like anti-slip material and lashes. Materials such as fixed lashing eyes, trailer floors, curtains, side planks etc. </t>
  </si>
  <si>
    <t>Valves and relief valves?</t>
  </si>
  <si>
    <t>Couplings?</t>
  </si>
  <si>
    <t>Gaskets/seals?</t>
  </si>
  <si>
    <t>Gauges?</t>
  </si>
  <si>
    <t>Pressure, temperature, level gauges.</t>
  </si>
  <si>
    <t>Temperature control units?</t>
  </si>
  <si>
    <t>4.2.2.3</t>
  </si>
  <si>
    <t>Compatibility of the hose and cargo?</t>
  </si>
  <si>
    <t>Identification of different types and numbering?</t>
  </si>
  <si>
    <t>Periodic inspection and recording of results?</t>
  </si>
  <si>
    <t>Periodic pressure testing?</t>
  </si>
  <si>
    <t>Refer to specifications of the hoses used and other industry publications.</t>
  </si>
  <si>
    <t>4.2.3</t>
  </si>
  <si>
    <t>4.2.3.1</t>
  </si>
  <si>
    <t xml:space="preserve">Is there a documented defect reporting and rectification system in place for all equipment, which includes the required follow-up? </t>
  </si>
  <si>
    <t xml:space="preserve">Check if a defect reporting procedure is in place. Check for evidence that the defect reports raised are followed up, both by checking the completed reports held on file in the workshop and during interviews with drivers.
The procedure shall detail measures to prevent the vehicle from being used if the defect results in an un-roadworthy, un-safe or non-compliant condition.
The procedure shall allow for detection of defects that have not been repaired/requiring action. 
The procedure shall allow for inspection/verification/sign-off of the repair.
</t>
  </si>
  <si>
    <t>4.2.3.2</t>
  </si>
  <si>
    <t>Is there a breakdown reporting and analysis procedure?</t>
  </si>
  <si>
    <t>Are breakdowns being reported and documented? Are breakdown failures analysed and corrective actions implemented? Do breakdown failures form part of the KPI reporting structure? Are failures of major units (engine, gearbox, axle, retarder, tank) specifically analysed and corrective preventive measures implemented?</t>
  </si>
  <si>
    <t>4.2.4</t>
  </si>
  <si>
    <t>4.2.4.1</t>
  </si>
  <si>
    <t>Does the audited company have a register of measuring equipment to be calibrated?</t>
  </si>
  <si>
    <t xml:space="preserve">Look for a register of measuring equipment based on the general risk assessment e.g. equipment for work in confined spaces. </t>
  </si>
  <si>
    <t>4.2.4.2</t>
  </si>
  <si>
    <t>Calibration, if performed in-house, shall be undertaken by persons who have been properly trained and are following approved procedures. Alternatively, calibration may be undertaken by a qualified contractor certificated to national standards. Ask to see a copy of the procedures and a list of all the items identified for calibration.</t>
  </si>
  <si>
    <t>4.2.4.3</t>
  </si>
  <si>
    <t>Is calibration carried out in accordance with legislation, for the following critical equipment, when applicable:</t>
  </si>
  <si>
    <t>Oxygen meters?</t>
  </si>
  <si>
    <t>Calibration and justification of gas detectors for oxygen is regulated as per South African National Accreditation System (SANAS). Frequency of use of the instrument shall be taken into account. Auto-calibration is a possibility.</t>
  </si>
  <si>
    <t>Flammable gas detectors?</t>
  </si>
  <si>
    <t>Calibration and justification of gas detectors for oxygen is regulated as per SANAS. Frequency of use of the instrument shall be taken into account.
Auto-calibration is a possibility.</t>
  </si>
  <si>
    <t>Instruments for measuring concentrations of toxic gases and vapours?</t>
  </si>
  <si>
    <t xml:space="preserve">If there is a danger of being overcome by toxic gases and vapours, such instruments shall be present. Several of these devices comprise measurement tubes that can not be calibrated. In such cases, check the expiration dates.
</t>
  </si>
  <si>
    <t>Temperature gauges?</t>
  </si>
  <si>
    <t>Only applicable for those temperature gauges that have to measure an exact temperature. Not applicable for indicative devices.</t>
  </si>
  <si>
    <t>Tyre pressure gauges?</t>
  </si>
  <si>
    <t>Air compressor receiver tank?</t>
  </si>
  <si>
    <t>Air tyre bead seater blaster tool?</t>
  </si>
  <si>
    <t>Fuel or gas tanker delivery meters?</t>
  </si>
  <si>
    <t>Alcohol testing equipment?</t>
  </si>
  <si>
    <t>Annual calibration or replacement required.
Check for proof of purchase where relevant.</t>
  </si>
  <si>
    <t>Behaviour Based Safety (BBS or equivalent programme)</t>
  </si>
  <si>
    <t>BBS guidelines for driving  exist (Cefic/ECTA "Behaviour Based Safety Guidelines for training of drivers and safe driving of road freight vehicles").</t>
  </si>
  <si>
    <t>5.1</t>
  </si>
  <si>
    <t>5.1.1</t>
  </si>
  <si>
    <t>Is BBS taken into account when reviewing the training requirements of managers and planners?</t>
  </si>
  <si>
    <t>Although mainly focused on the drivers, BBS shall be fully integrated in the carrier’s organisation and become an integral part of the company’s culture. Not only drivers, but also ancillary and administrative staff, shall be trained in, and understand the principles of, BBS. Look for training records and awareness.</t>
  </si>
  <si>
    <t>5.1.2</t>
  </si>
  <si>
    <t>Is a personal BBS record kept on each driver, with the observations made on their behavioural skills?</t>
  </si>
  <si>
    <t xml:space="preserve">Check the training records. Any person employed longer than three months shall be fully trained. Others shall be included in the programme. Comments shall be included at all times. </t>
  </si>
  <si>
    <t>5.2</t>
  </si>
  <si>
    <t>5.2.1</t>
  </si>
  <si>
    <t>Are individual results from the BBS training communicated to the driver, preventive actions agreed, recorded and followed-up?</t>
  </si>
  <si>
    <t>5.2.2</t>
  </si>
  <si>
    <t>Are key performance indicators identified and measured, such as:</t>
  </si>
  <si>
    <t>The audited company shall ensure that the annual data collection of the KPIs and reporting is incorporated into their management system.</t>
  </si>
  <si>
    <t>Accidents and incidents whilst in transit?</t>
  </si>
  <si>
    <t>Accidents and incidents at loading points?</t>
  </si>
  <si>
    <t>Accidents and incidents at unloading points?</t>
  </si>
  <si>
    <t>Fuel consumption?</t>
  </si>
  <si>
    <t>This is related to individual driver records, if applicable. Dedicated transportation shall be considered separately, since return freights are not often possible.</t>
  </si>
  <si>
    <t>Damages?</t>
  </si>
  <si>
    <t>The auditor shall check if a process is in place to record damages and if files are available and include a follow-up.</t>
  </si>
  <si>
    <t>Vehicle maintenance costs?</t>
  </si>
  <si>
    <t>Key performance indicator (KPI) required - Cost per km travelled by vehicle or by fleet. Total costs divided by total kilometres travelled.</t>
  </si>
  <si>
    <t>Tyre cost monitoring?</t>
  </si>
  <si>
    <t>KPI required - Cost per km travelled by vehicle or by fleet.</t>
  </si>
  <si>
    <t>Traffic fines for unroadworthy vehicles?</t>
  </si>
  <si>
    <t>Record shall be maintained as to the number of fines received and allocated to specific vehicle/driver.</t>
  </si>
  <si>
    <t>Traffic fine for speeding offences?</t>
  </si>
  <si>
    <t>Vehicle overloading offences?</t>
  </si>
  <si>
    <t>5.2.3</t>
  </si>
  <si>
    <t>6.1</t>
  </si>
  <si>
    <t xml:space="preserve">Does each crew member of a vehicle carry with them means of identification, which includes their photograph, during carriage?
</t>
  </si>
  <si>
    <t xml:space="preserve">This could be a passport, drivers licence or identification card. This shall be checked during the interviews with the drivers. </t>
  </si>
  <si>
    <t>Check the type of anti theft devices, equipment or arrangements and their effectiveness in practice. Vehicle tracking and monitoring systems.</t>
  </si>
  <si>
    <t>Are all fully loaded freight containers, tank containers, truckload and railcars containing DGs, sealed and the seal numbers provided separately (electronically or on paper)?</t>
  </si>
  <si>
    <t>Check the practices on sealing through interviewing drivers and verifying the instructions. Look for a sealing procedure and the unique numbered seals shall be recorded on transportation documents.</t>
  </si>
  <si>
    <t>A reporting system for seal discrepancies shall be in place, including the investigation and follow-up.</t>
  </si>
  <si>
    <t>Operating Procedures and Customer Interface</t>
  </si>
  <si>
    <t>7.1</t>
  </si>
  <si>
    <t>7.1.1</t>
  </si>
  <si>
    <t>7.1.2</t>
  </si>
  <si>
    <t>Individual responsibilities?</t>
  </si>
  <si>
    <t>The auditor shall check that the responsibilities from top management down to the Incident Supervisor are clearly defined, this being to assist with clear lines of demarcation and reporting.</t>
  </si>
  <si>
    <t>A list of the different parties to be informed with their contact details (customers, authorities)?</t>
  </si>
  <si>
    <t>7.1.3</t>
  </si>
  <si>
    <t>A  possible test can be: phone a driver, he shall search for a parking area and call back. Then interview with a particular checklist:
a) explain to driver what has happened, like a valve is leaking
b) ask driver what he has to do
c) compare with the checklist 
c) conclusion, what was missing, plan for improvement e.g. training, date, signature.</t>
  </si>
  <si>
    <t>7.1.4</t>
  </si>
  <si>
    <t>Does the written emergency plan also contain the following information:</t>
  </si>
  <si>
    <t>Trans-shipment procedures?</t>
  </si>
  <si>
    <t>Means to recover any damaged equipment?</t>
  </si>
  <si>
    <t>The procedure shall describe how the recovery of damaged equipment, vehicles, tankers will take place. If outsourced the details of the contractor shall be shown.</t>
  </si>
  <si>
    <t xml:space="preserve"> Means to recover any contaminated land/product?</t>
  </si>
  <si>
    <t>Details of the spill response contractor shall be shown. If a company has its own in-house spill response team and equipment this would be an acceptable alternative. This in-house response team shall be SQAS-AFRICA certified as per CAIA requirements.</t>
  </si>
  <si>
    <t>Have the emergency services en-route been informed regarding the product/s being transported through their area of responsibility?</t>
  </si>
  <si>
    <t>7.1.5</t>
  </si>
  <si>
    <t xml:space="preserve">Does the company carry insurance cover in compliance with legal and customer requirements for: </t>
  </si>
  <si>
    <t xml:space="preserve">Third party liability/recovery and rehabilitation insurance as per legal requirements? </t>
  </si>
  <si>
    <t>Check that valid insurance contracts are in place for environmental clean up and rehabilitation. Refer to SANS 10231 - the value of the insurance required is not specified. Individual customers may specify the required value.</t>
  </si>
  <si>
    <t>Opening hours, vehicle restrictions, etc.</t>
  </si>
  <si>
    <t>This question refers to who is doing what in the operational job of making the connection between the road tank and the (un)loading tank. Refer to "Best Practice Guidelines for Safe (Un)Loading of Road Freight Vehicles".</t>
  </si>
  <si>
    <t>Detailed information about documents needed at the different stages can be applicable.</t>
  </si>
  <si>
    <t>Equipment requirements?</t>
  </si>
  <si>
    <t>Length of hoses, type of hoses, compressors, pumps, etc.</t>
  </si>
  <si>
    <t>Cargo securing?</t>
  </si>
  <si>
    <t>Look for customer instructions on cargo securing for specific cargo.</t>
  </si>
  <si>
    <t>There can be clear instructions between the customer and the service provider, but without a proper communication to all applicable staff (planners, drivers, operators, etc. ) the instructions will be of no value. Interview all applicable internal staff.</t>
  </si>
  <si>
    <t>Is there a written proof of the management commitment to support the driver according to the "Best Practice Guidelines for Safe (Un)Loading of Road Freight Vehicles "?</t>
  </si>
  <si>
    <t>Order Process and Operations</t>
  </si>
  <si>
    <t>8.1</t>
  </si>
  <si>
    <t>Planning and Communication</t>
  </si>
  <si>
    <t>8.1.1</t>
  </si>
  <si>
    <t>Does the planning section communicate relevant information and instructions to the driver/subcontractor, including, but not limited to:</t>
  </si>
  <si>
    <t>The hazardous nature of the material?</t>
  </si>
  <si>
    <t>UN Number or transport emergency card or SDS shall be given to the driver.</t>
  </si>
  <si>
    <t>Route criteria (including approved parking locations, tunnel codes)?</t>
  </si>
  <si>
    <t>Based on route risk assessment.</t>
  </si>
  <si>
    <t>Additional national transport regulations in other countries (for international transport)?</t>
  </si>
  <si>
    <t>Consignor/consignee details?</t>
  </si>
  <si>
    <t>Check for dangerous goods declaration.</t>
  </si>
  <si>
    <t>Product compatibility (multi or mixed loads)?</t>
  </si>
  <si>
    <t>Product compatibility (previous loads)?</t>
  </si>
  <si>
    <t>Customer specific SHE requirements?</t>
  </si>
  <si>
    <t>These can be communicated by the consigner/consignee but also through experience of previous (un)loading operations.</t>
  </si>
  <si>
    <t xml:space="preserve">Does the company have, for all journeys, a Journey Risk Assessment or Route Risk Assessment system in place that supports the driver to manage his journey, via a documented Journey Plan that contains the authorised route, known route hazards, safe and secure vehicle parking and authorised rest stops? </t>
  </si>
  <si>
    <t>A Route Risk Assessment (RRA) system will provide the drivers with a Journey Plan including the authorised route and authorised rest stops, known route hazards and safe and secure vehicle parking.
The driver shall receive the Journey Plan prior to departure for selected journeys. The selection shall be based on risk assessment but shall include all journeys.
The auditor shall check: 
- with drivers: if the Journey Plan review is part of the journey preparation routine.  
- with drivers: if a system is in place for drivers to report any changes to the Journey Plan arising from the journey.
- with planning/dispatch: for evidence that the RRA system is updated with reported changes.
For multi-drop in-town deliveries, RRA matrix format can be considered.</t>
  </si>
  <si>
    <t>Working on top of a vessel is a dangerous activity that shall be avoided at all times. If necessary this work shall be done with proper fall protection preferably collective or with an individual fall protection hooked on a certified hooking point with a lanyard. Refer to the "Best practice guidelines for safe working at height in the chemical logistics supply chain" http://www.cefic.org/Industry-support/Transport--logistics/Best-Practice-Guidelines1/General-Guidelines-/</t>
  </si>
  <si>
    <t>8.1.2</t>
  </si>
  <si>
    <t>Have all cleaning stations used to clean tankers/tank containers been audited against SQAS-AFRICA?</t>
  </si>
  <si>
    <t>8.2</t>
  </si>
  <si>
    <t>Operations</t>
  </si>
  <si>
    <t>8.2.1</t>
  </si>
  <si>
    <t>Driver instructions (Driver Manual)</t>
  </si>
  <si>
    <t>Is there a drivers manual that is distributed to all drivers in a language they can understand?</t>
  </si>
  <si>
    <t>Check if a drivers manual is available and is distributed to all drivers in a language they can understand. Make a random check by asking a number of drivers if the manual is present in the drivers’ cabin.  Check for evidence that document control procedures have been followed. Check if the drivers have received training. Examine selected instructions to check that the details are up-to-date. The score is “0” if significant details are out of date.</t>
  </si>
  <si>
    <t>Have drivers been trained in the content of the drivers manual?</t>
  </si>
  <si>
    <t>Check training records and interview drivers. This can be done on an individual or group training.</t>
  </si>
  <si>
    <t>Is the drivers manual updated every two years?</t>
  </si>
  <si>
    <r>
      <t>Check that the drivers manual is up-to-date by checking references to updates</t>
    </r>
    <r>
      <rPr>
        <sz val="11"/>
        <color indexed="10"/>
        <rFont val="Arial"/>
        <family val="2"/>
      </rPr>
      <t xml:space="preserve"> </t>
    </r>
    <r>
      <rPr>
        <sz val="11"/>
        <rFont val="Arial"/>
        <family val="2"/>
      </rPr>
      <t>to</t>
    </r>
    <r>
      <rPr>
        <sz val="11"/>
        <color indexed="10"/>
        <rFont val="Arial"/>
        <family val="2"/>
      </rPr>
      <t xml:space="preserve"> </t>
    </r>
    <r>
      <rPr>
        <sz val="11"/>
        <rFont val="Arial"/>
        <family val="2"/>
      </rPr>
      <t>applicable legislation and developments. This requires a minimum of an update every two years.</t>
    </r>
  </si>
  <si>
    <t>Is a driver manual available that contains detailed instructions regarding:</t>
  </si>
  <si>
    <t>BBS principles?</t>
  </si>
  <si>
    <t>Incident reporting?</t>
  </si>
  <si>
    <t xml:space="preserve">It shall be mentioned clearly how incidents and near misses (next question) shall be reported within the company. These events could be related to all situations that the driver encounters. </t>
  </si>
  <si>
    <t>Near miss reporting?</t>
  </si>
  <si>
    <t>Use of seat belt?</t>
  </si>
  <si>
    <t>Seat belts shall always be worn when moving.</t>
  </si>
  <si>
    <t>Use of mobile phone?</t>
  </si>
  <si>
    <t>Use of drugs and alcohol?</t>
  </si>
  <si>
    <t>Actions to be taken in an emergency?</t>
  </si>
  <si>
    <t>Inspection prior to loading?</t>
  </si>
  <si>
    <t>Loading procedures?</t>
  </si>
  <si>
    <t>Verification that all prescribed documentation, including the instructions in writing in the transport emergency card for drivers, is on board the transport unit?</t>
  </si>
  <si>
    <t xml:space="preserve">Transport emergency card as prescribed in SANS 10232 Part 1. </t>
  </si>
  <si>
    <t>o</t>
  </si>
  <si>
    <t>Verification of the presence of all the (safety) equipment as required by legislation and the prescribed instructions in writing in the transport emergency card for the drivers?</t>
  </si>
  <si>
    <t>p</t>
  </si>
  <si>
    <t>After loading, verification that vehicle and loads have no obvious defects, leakages, cracks, missing equipment?</t>
  </si>
  <si>
    <t>q</t>
  </si>
  <si>
    <t>After loading, verification that the vehicles are not overloaded?</t>
  </si>
  <si>
    <t>r</t>
  </si>
  <si>
    <t>Refer SANS 10232 Part 1 for vehicle marking requirements.</t>
  </si>
  <si>
    <t>s</t>
  </si>
  <si>
    <t>Operating/driving restrictions during bad weather conditions?</t>
  </si>
  <si>
    <t>t</t>
  </si>
  <si>
    <t>u</t>
  </si>
  <si>
    <t>Unloading procedures?</t>
  </si>
  <si>
    <t>v</t>
  </si>
  <si>
    <t>E.g. working at height, (no) entry into confined spaces, sampling practices.</t>
  </si>
  <si>
    <t>w</t>
  </si>
  <si>
    <t>Use of wheel chocks (to avoid uncontrolled vehicle movement)?</t>
  </si>
  <si>
    <t>x</t>
  </si>
  <si>
    <t>Pre-start checklist?</t>
  </si>
  <si>
    <t>It shall be made clear that a pre-start checklist shall be completed before the start of each journey (computer based or hard copy).</t>
  </si>
  <si>
    <t>y</t>
  </si>
  <si>
    <t>The use of standard PPE?</t>
  </si>
  <si>
    <t>z</t>
  </si>
  <si>
    <t>Fall arrest harness?</t>
  </si>
  <si>
    <t>This is only not applicable if no work at height is ever required. For bulk liquid, bulk solids and intermodal activities this is always applicable.</t>
  </si>
  <si>
    <t>aa</t>
  </si>
  <si>
    <t>PPE for specific products?</t>
  </si>
  <si>
    <t>ab</t>
  </si>
  <si>
    <t>Entry into confined space?</t>
  </si>
  <si>
    <t xml:space="preserve">The driver is not permitted to enter into confined spaces (tank, silo, etc.). </t>
  </si>
  <si>
    <t>Visual inspection of tanks, valves and hoses for cleanliness?</t>
  </si>
  <si>
    <t>Correct hose connection and valve operation?</t>
  </si>
  <si>
    <t>Correct operation of any transfer equipment?</t>
  </si>
  <si>
    <t>Equipotential electrostatic bonding/earthing?</t>
  </si>
  <si>
    <t>The use of correct equipment to tighten couplings?</t>
  </si>
  <si>
    <t>The use of non-sparking equipment is demanded. Extensions on tightening equipment shall not be used because this can cause over tightness and damage to the couplings.</t>
  </si>
  <si>
    <t>Is there a check on gaskets and seals prior to use?</t>
  </si>
  <si>
    <t>Inspection of the cargo compartment for cleanliness and potential risks (e.g. nails)?</t>
  </si>
  <si>
    <t>Storage and cargo securing?</t>
  </si>
  <si>
    <t>Product compatibility and segregation?</t>
  </si>
  <si>
    <t>Refer to compatibility chart contained in SANS 10231.</t>
  </si>
  <si>
    <t>8.2.2</t>
  </si>
  <si>
    <t>Are at least the following checks included in the pre-start checklist:</t>
  </si>
  <si>
    <t>Inspection of vehicle for damage?</t>
  </si>
  <si>
    <t>Lubricating oil level and pressure check?</t>
  </si>
  <si>
    <t>For modern trucks this is done automatically before ignition.</t>
  </si>
  <si>
    <t>Brake operation?</t>
  </si>
  <si>
    <t>Condition of tyres?</t>
  </si>
  <si>
    <t>Lights?</t>
  </si>
  <si>
    <t>Inspection of vehicle for leakage?</t>
  </si>
  <si>
    <t>Check for water, oil, diesel, product leaks.</t>
  </si>
  <si>
    <t>Tightness of wheel nuts?</t>
  </si>
  <si>
    <t>Fire extinguishers?</t>
  </si>
  <si>
    <t>In accordance with legal requirements and instructions in writing.</t>
  </si>
  <si>
    <t>PPE?</t>
  </si>
  <si>
    <t>Wheel chocks?</t>
  </si>
  <si>
    <t>IS or EX torch when transporting Class 3 flammable products?</t>
  </si>
  <si>
    <t>Are spot checks carried out to confirm that drivers are performing daily checks?</t>
  </si>
  <si>
    <t>These spot-checks shall be documented by the LSP. If discrepancies have been found the result of the discussion with the driver shall be documented.</t>
  </si>
  <si>
    <t>Administration</t>
  </si>
  <si>
    <t>Is there a system that checks on the maximum allowable number of working hours/driver/week?</t>
  </si>
  <si>
    <t>There shall be a system in place, which checks that the regulations regarding maximum allowable man hours/driver/week have been followed. The system shall be capable of identifying and recording any non-conformances and reporting these to senior management for attention and corrective action as necessary. Check for the existence of such a system for own drivers and FIS. National Bargaining Council for the Road Freight Industry - Collective Agreement Part Two - Hours of Work, as a maximum number of hours permitted.</t>
  </si>
  <si>
    <t xml:space="preserve">Does the company have a system to restrict the driver's use of communication devices during moving (including message sending, mobile phone, GPS)? </t>
  </si>
  <si>
    <t>The system has to include the control on private and company provided mobiles. Where it is legal to do so, the company shall have a documented system of comparing mobile phone records with tracking to assess whether the phones are being used while the truck is in motion.</t>
  </si>
  <si>
    <t>Are onboard vehicle monitoring systems checked and monitored to ensure compliance with statutory requirements?</t>
  </si>
  <si>
    <t>Is the following relevant information to execute orders satisfactorily received from the customer (chemical company):</t>
  </si>
  <si>
    <t>Full chemical name (and/or trade name) of product?</t>
  </si>
  <si>
    <t>- full chemical name (and/or trade name) of product?</t>
  </si>
  <si>
    <t>Full name and address of loading site?</t>
  </si>
  <si>
    <t>- full name and address of loading site?</t>
  </si>
  <si>
    <t>Full name and address of unloading site?</t>
  </si>
  <si>
    <t>- full name and address of unloading site?</t>
  </si>
  <si>
    <t>Quantity to be collected and delivered - date and time?</t>
  </si>
  <si>
    <t>- quantity to be collected and delivered - date and time?</t>
  </si>
  <si>
    <t>Detailed information on required hose length/couplings?</t>
  </si>
  <si>
    <t>- detailed information on required hose length/couplings?</t>
  </si>
  <si>
    <t xml:space="preserve">Detailed information on delivery points, vehicle restrictions and unloading facilities? </t>
  </si>
  <si>
    <t xml:space="preserve">- detailed information on delivery points, vehicle restrictions and unloading facilities? </t>
  </si>
  <si>
    <t>Cleaning certificate required?</t>
  </si>
  <si>
    <t>- cleaning certificate required?</t>
  </si>
  <si>
    <t xml:space="preserve">Daily performance - is this information provided to customers daily/weekly?  </t>
  </si>
  <si>
    <t xml:space="preserve">- daily performance - do you provide this information to your customers daily/weekly?  </t>
  </si>
  <si>
    <t>All order status changes (where applicable) and delays are updated in the system as required?</t>
  </si>
  <si>
    <t>- all order status changes (where applicable) and delays are updated in the system as required?</t>
  </si>
  <si>
    <t>Are retention periods for documents specified?</t>
  </si>
  <si>
    <t>Site Inspection and Site operations</t>
  </si>
  <si>
    <t>9.1</t>
  </si>
  <si>
    <t>Site inspection</t>
  </si>
  <si>
    <t>9.1.1</t>
  </si>
  <si>
    <t>Is the site properly secured with fences and gates, well lit and not accessible to the general public?</t>
  </si>
  <si>
    <t>9.1.2</t>
  </si>
  <si>
    <t>Check the internal system that controls vehicle movements within the site. Double check the movement of people on the sites.</t>
  </si>
  <si>
    <t>Are emergency exits marked on buildings and unblocked?</t>
  </si>
  <si>
    <t>Is it certain that people can evacuate buildings in a safe way in case of emergency? Two exits are vital to avoid people getting trapped.</t>
  </si>
  <si>
    <t>Are signs for site identification and public safety in place?</t>
  </si>
  <si>
    <t>The site boundary shall be clearly defined and marked.  Public warning/information signs shall be in place to prevent unauthorised or accidental access.</t>
  </si>
  <si>
    <t>In the event of an emergency, is there an assured method for safe evacuation of all personnel and is this publicly displayed?</t>
  </si>
  <si>
    <t>Is the emergency assembly point clearly displayed?</t>
  </si>
  <si>
    <t>Look for placards showing the assembly point and the way to reach it.</t>
  </si>
  <si>
    <t>Are fire extinguishers marked with the inspection and maintenance data?</t>
  </si>
  <si>
    <t>Is there a site lighting system?</t>
  </si>
  <si>
    <t xml:space="preserve">The site lighting system shall be such that all movements and operations can be controlled without restrictions and safety hazards. </t>
  </si>
  <si>
    <t>Is the site paved according to the requirements and the activities that are taking place?</t>
  </si>
  <si>
    <t>Check that all site surfaces where product/equipment handling and movement take place, are made of stable materials (bricks, concrete, asphalted, etc. to avoid holes that could cause safety hazards). Where hazardous liquids are handled the surface shall be impervious.</t>
  </si>
  <si>
    <t>Is the condition of roadways and parking area of an acceptable and safe standard?</t>
  </si>
  <si>
    <t xml:space="preserve">The condition of the fences, gates, roadways, parking areas and buildings gives an indication on how seriously the site management is interested in quality and safe operation, and not only in commercial affairs. This is also important for the image of the company. Look, for example, at whether there are potholes or pools of water on the parking areas. </t>
  </si>
  <si>
    <t>Are there designated walkways away from truck traffic?</t>
  </si>
  <si>
    <t>Is the site location suitable for vehicle access and is easy movement of trucks within the site?</t>
  </si>
  <si>
    <t>The access to the site shall be such that no safety hazard is caused to other traffic (good visibility/no narrow streets). The traffic flow on the site shall be logical, transparent and free flowing.</t>
  </si>
  <si>
    <t>If loaded trailers are parked at the site, are landing gear support pads and chock blocks used when there are weaknesses in the parking surface?</t>
  </si>
  <si>
    <t>If the parking of loaded trailers on the site property is allowed, it shall be done properly using support pads to prevent landing gear pushing through any weakness in the road surface and resulting in trailer tip-over.</t>
  </si>
  <si>
    <t>9.2</t>
  </si>
  <si>
    <t>9.2.1</t>
  </si>
  <si>
    <t xml:space="preserve">Is there a documented programme for preventive inspection and maintenance covering the following items: </t>
  </si>
  <si>
    <t xml:space="preserve">A programme shall be present, the equipment shall be serviced in accordance with that programme and this shall be confirmed from records.  </t>
  </si>
  <si>
    <t>Site compressed air system?</t>
  </si>
  <si>
    <t>Is there a daily checklist in place for the compressor including water draining from the receiver tank.</t>
  </si>
  <si>
    <t>Site fire fighting equipment (extinguishers, etc.)?</t>
  </si>
  <si>
    <t xml:space="preserve">Firefighting equipment shall be serviced at least once every 12 months. Service stickers shall be up-to-date. Seals shall be intact and pressure gauge on green. </t>
  </si>
  <si>
    <t xml:space="preserve">Electrical installation? </t>
  </si>
  <si>
    <t>Fall protection equipment?</t>
  </si>
  <si>
    <t>9.2.2</t>
  </si>
  <si>
    <t>Are there comprehensive procedures at the facility including work permit requirements, to ensure safety and to avoid exposure to hazardous materials, for the following operations:</t>
  </si>
  <si>
    <t>Check for each work permit or procedure if the requirements are clearly identified. Check if the work permit system or procedures are implemented by:</t>
  </si>
  <si>
    <t xml:space="preserve">a </t>
  </si>
  <si>
    <t>Entry into confined spaces?</t>
  </si>
  <si>
    <t>Breaking of containment (pumps/compressors/lines)?</t>
  </si>
  <si>
    <t>Breaking containment refers to dismantling pieces of equipment like pumps, valves, etc, which may contain product. This activity may be covered by an operating procedure with relevant training of staff.</t>
  </si>
  <si>
    <t xml:space="preserve">c </t>
  </si>
  <si>
    <t>Hot work?</t>
  </si>
  <si>
    <t xml:space="preserve">d </t>
  </si>
  <si>
    <t>Clean up and disposal of chemical spillages?</t>
  </si>
  <si>
    <t>Parking segregation for vehicles carrying different classes of hazardous product?</t>
  </si>
  <si>
    <t>This procedure shall be in place at the site to ensure that large quantities of hazardous chemicals (in tank trucks) are not parked next to each other.  This is to minimise the risk in the event of an emergency situation. In some cases this may be specified in the site environmental permit.</t>
  </si>
  <si>
    <t>Check process to ensure safe practices. 
Operators and/or drivers involved in the process shall be trained and a procedure shall be present.</t>
  </si>
  <si>
    <t>Check whether comprehensive procedures are in place clearly defining all necessary work processes.</t>
  </si>
  <si>
    <t>9.3</t>
  </si>
  <si>
    <t>9.3.1</t>
  </si>
  <si>
    <t>Does the maintenance shop area have emergency doors and are these kept clear at all times?</t>
  </si>
  <si>
    <t>People shall be able to escape from the maintenance workshop via defined emergency doors without being trapped in case of emergency. Open one exit to check if it is equipped with an alarm and not locked.</t>
  </si>
  <si>
    <t>9.3.2</t>
  </si>
  <si>
    <t>Are eyewash bottles and safety shower systems available in determined areas within the work area?</t>
  </si>
  <si>
    <t>Are caution signs installed (no smoking, eye protection, helmet, etc.)?</t>
  </si>
  <si>
    <t>Caution signs serve to remind people of good practices.  Pictograms are more useful than long text.  It is important to show people that using safety equipment is in their own interest. The auditor and the management also have to follow these signs.</t>
  </si>
  <si>
    <t>Is a fall restraint system in place for workshop operators who carry out repair activities on top of tanks or (tank) containers?</t>
  </si>
  <si>
    <t>The handrail of a tank/silo/trailer is not considered to be sufficient protection.</t>
  </si>
  <si>
    <t>Are the storage facilities approved for the goods stored, identified/labelled accordingly, monitored and maintained?</t>
  </si>
  <si>
    <t>Is explosion-proof equipment installed if handling flammables?</t>
  </si>
  <si>
    <r>
      <t>The necessity for the installation of explosion-proof equipment is described in the ATEX regulation</t>
    </r>
    <r>
      <rPr>
        <sz val="11"/>
        <color indexed="8"/>
        <rFont val="Arial"/>
        <family val="2"/>
      </rPr>
      <t>. Such activities shall be undertaken in a segregated area.</t>
    </r>
  </si>
  <si>
    <t>Is there an impervious floor in place at the fuelling area?</t>
  </si>
  <si>
    <t>Is the spill containment in good condition and does the system comply with the company's drainage philosophy?</t>
  </si>
  <si>
    <t>Bund area drain valves shall be closed and locked to prevent the accidental discharge out of the bund.
Bulk capacity of 110%.</t>
  </si>
  <si>
    <t>Are underground tanks controlled on leakage ?</t>
  </si>
  <si>
    <t>Is there any evidence of fuel leaks (on fittings, pumps, tanks, etc.) or diesel spills around the refuelling area?</t>
  </si>
  <si>
    <t>Area around fuel tanks and vehicle refuelling bay shall be free of leaks and spills as a result of vehicle refuelling operations.</t>
  </si>
  <si>
    <t>Are storage tank inspections (external/internal) documented?</t>
  </si>
  <si>
    <t>Monthly visual checks shall be done, with checklist as a minimum.</t>
  </si>
  <si>
    <t>Are tank vents situated in a safe elevated position?</t>
  </si>
  <si>
    <t>Tank vents to clear vapours shall be away from buildings, vehicles, etc.</t>
  </si>
  <si>
    <t>Are remote emergency stop buttons available?</t>
  </si>
  <si>
    <t>Buttons shall be situated away from dangerous areas.</t>
  </si>
  <si>
    <t>Vehicles and Other Equipment (trailers, tank containers, IBCs etc.)</t>
  </si>
  <si>
    <t>Operational vehicles/equipment shall be available on or near the site, the auditor shall include a sample check of some equipment during the site inspection, and always document the references in the report, such that the reader has an idea of the type and number of vehicles that were checked.</t>
  </si>
  <si>
    <t>Are the following items on the vehicles and equipment of an acceptable standard:</t>
  </si>
  <si>
    <t>Condition of the tyres?</t>
  </si>
  <si>
    <t>Besides the general conditions, check the profile of the tyres used and the use of remoulded tyres.</t>
  </si>
  <si>
    <t>Documentation in the cab?</t>
  </si>
  <si>
    <r>
      <t xml:space="preserve">Condition of cargo securing devices? </t>
    </r>
    <r>
      <rPr>
        <i/>
        <sz val="12"/>
        <color indexed="10"/>
        <rFont val="Calibri"/>
        <family val="2"/>
      </rPr>
      <t/>
    </r>
  </si>
  <si>
    <t xml:space="preserve">Check also the knowledge of the driver about load securing. Check nets, boards and dunnage and verify that sufficient straps/belts are used. </t>
  </si>
  <si>
    <t>External cleanliness?</t>
  </si>
  <si>
    <t>Check the visual appearance of the vehicle. Look at general cleanliness, signs of body or tanker damage, company advertising logos in good condition, etc.</t>
  </si>
  <si>
    <t>Condition of lights (complete, unbroken, working)?</t>
  </si>
  <si>
    <t>Visual check for condition of lights and test that lights are all operational.</t>
  </si>
  <si>
    <t>Internal condition of cab?</t>
  </si>
  <si>
    <t>Condition of cargo compartment/container?</t>
  </si>
  <si>
    <t>Visual appearance - paintwork, rust, etc.</t>
  </si>
  <si>
    <t>Condition of earthing point?</t>
  </si>
  <si>
    <t>Check condition of earth plug and earthing cable on flammable liquid tankers. It shall be marked.</t>
  </si>
  <si>
    <t>Condition of hoses (including labelling with, numbering and test date)?</t>
  </si>
  <si>
    <t>Check visually the condition of product discharge hoses, if fitted, and check for hose numbering.</t>
  </si>
  <si>
    <t>Condition of emergency shutdown system?</t>
  </si>
  <si>
    <t>Visual check - if tanker is empty, test the operation of the emergency shutdown system. Position of emergency shutdown shall be marked.</t>
  </si>
  <si>
    <t xml:space="preserve">Wheel blocks/chocks?    </t>
  </si>
  <si>
    <t>Self-standing warning triangles?</t>
  </si>
  <si>
    <t>One triangle for truck or truck tractor &amp; one per trailer in combination, as a minimum.</t>
  </si>
  <si>
    <t>Is the maximum speed sign displayed on the rear of the truck and rear of each trailer/tanker/pup tanker?</t>
  </si>
  <si>
    <t>For vehicles carrying dangerous goods, are the following items in conformance with National Regulations:</t>
  </si>
  <si>
    <t>Labelling, placarding of the vehicle?</t>
  </si>
  <si>
    <t>Visual check - all information on placards shall be consistent as regards to UN Numbers and phone numbers. Check for orange diamond on cab.</t>
  </si>
  <si>
    <t>Visual check for service date validity, condition of seals and pressure gauge number shall be below green sector of gauge.</t>
  </si>
  <si>
    <t>Battery isolator?</t>
  </si>
  <si>
    <t>A suitable warning vest or warning clothing?</t>
  </si>
  <si>
    <t>Visual check.</t>
  </si>
  <si>
    <t>Torch (IS/EX for Class 3 flammable products only)?</t>
  </si>
  <si>
    <t>PPE issued in accordance with the requirements of the SDS?</t>
  </si>
  <si>
    <t>Evidence of regular use of protective equipment issued as per SDS?</t>
  </si>
  <si>
    <t>Check documents carried by driver. These shall include Professional Driving Permit - Dangerous Goods (PrDP-D). Training certificate is required for dangerous goods. Valid Department of Transport (DoT) accredited training service provider.</t>
  </si>
  <si>
    <t>Check licence discs and operator disc/cards on all vehicles in combination.</t>
  </si>
  <si>
    <t>Manufacturers plates on tankers?</t>
  </si>
  <si>
    <t>Tankers shall have a valid Manufactures Data Plate indicating to which SANS standard the tanker was constructed to. Tankers built under SABS 1395 shall be noted as these were manufactured under a withdrawn standard.</t>
  </si>
  <si>
    <t>SUMMARY REPORT</t>
  </si>
  <si>
    <t>Section</t>
  </si>
  <si>
    <t>1.3.2</t>
  </si>
  <si>
    <t>No. of "N/A" Mandatory Questions</t>
  </si>
  <si>
    <t>Total Number of N/A Mandatory Questions</t>
  </si>
  <si>
    <t>Total Mandatory Score</t>
  </si>
  <si>
    <t xml:space="preserve">Total Mandatory Score </t>
  </si>
  <si>
    <t>Row</t>
  </si>
  <si>
    <t>Design and Specification</t>
  </si>
  <si>
    <t>Preventive Maintenance</t>
  </si>
  <si>
    <t>Regulatory Inspections</t>
  </si>
  <si>
    <t>Electrical Installations</t>
  </si>
  <si>
    <t>BBS Results, Analysis and Monitoring</t>
  </si>
  <si>
    <t xml:space="preserve">Security </t>
  </si>
  <si>
    <t>Operating Instructions</t>
  </si>
  <si>
    <t>Soil Protection</t>
  </si>
  <si>
    <t>Water Discharges</t>
  </si>
  <si>
    <t xml:space="preserve">Supply Chain Integrity </t>
  </si>
  <si>
    <t>Site Safety Instructions to Drivers</t>
  </si>
  <si>
    <t>Responsibilities of Drivers and Cleaning Staff</t>
  </si>
  <si>
    <t>Cleaning Document</t>
  </si>
  <si>
    <t>Office Procedures</t>
  </si>
  <si>
    <t>Handling of Packaged Goods (Cleaning Agents, Purification Products)</t>
  </si>
  <si>
    <t>Tank Heating of Loaded Tanks/Vehicles</t>
  </si>
  <si>
    <t>Tank Repair Workshop</t>
  </si>
  <si>
    <t>Terminal for Container/Vehicle Storage &amp; Handling</t>
  </si>
  <si>
    <t>Building, Grounds and Fixed Equipment</t>
  </si>
  <si>
    <t>Tank Cleaning and Decontamination</t>
  </si>
  <si>
    <t>Fixed Storage Tanks</t>
  </si>
  <si>
    <t>Waste Management</t>
  </si>
  <si>
    <t>Waste Storage Area</t>
  </si>
  <si>
    <t>Emergency Equipment</t>
  </si>
  <si>
    <t>Equipment and Installations</t>
  </si>
  <si>
    <t>10.1</t>
  </si>
  <si>
    <t>Equipment and Installation Specification</t>
  </si>
  <si>
    <t>10.1.1</t>
  </si>
  <si>
    <t>Is there a written specification for the purchase of critical equipment and installations in conformity with all relevant legislation?</t>
  </si>
  <si>
    <t>Is the critical equipment and installations equipment checked against specification before use?</t>
  </si>
  <si>
    <t xml:space="preserve">Ask how, and by whom. Look for records. </t>
  </si>
  <si>
    <t>Look for a written purchase procedure regarding a standardised technical specification per type of equipment, including relevant regulatory compliance reference and/or check contract for recently purchased cleaning equipment, including associated equipment e.g. hoses, pressure pumps, steam boilers and other  critical equipment. Definition of critical equipment is necessary.
Machinery directive Dir 2006/42/EC</t>
  </si>
  <si>
    <t>Is there a process for proposing, approving, implementing and evaluating the effectiveness of design changes?</t>
  </si>
  <si>
    <t>For that purpose, the suppliers, the national cleaning associations and/or EFTCO are potential sources of information. The assessor shall look for evidence that the company has gathered on these subjects</t>
  </si>
  <si>
    <t>10.2</t>
  </si>
  <si>
    <t>Maintenance &amp; Inspection</t>
  </si>
  <si>
    <t xml:space="preserve">A quality cleaning service shall only use reliable equipment.  This section seeks to ensure that effective routine inspection and maintenance programmes are in place which requires that equipment (owned, leased or subcontracted) is adequately serviced, lubricated and adjusted and otherwise maintained to prevent abnormal wear and tear, and to detect defects before they cause accidents or breakdowns. In quality cleaning companies abnormal wear, accidental damage and abuse detected through preventive inspections will be investigated. </t>
  </si>
  <si>
    <t>Repair and replacement costs, associated with this, will be recorded and analysed as loss data and will require similar remedial and follow up actions as for other accidental losses.</t>
  </si>
  <si>
    <t>Results from preventive inspections shall be adopted in the regular maintenance programme.</t>
  </si>
  <si>
    <t>Results from preventive inspections shall be adopted in the regular maintenance program.</t>
  </si>
  <si>
    <t>10.2.1</t>
  </si>
  <si>
    <t>This also applies to those instances whereby preventive inspection and/or maintenance are being outsourced.  It is expected that in this case the cleaning company has a follow up system in place.</t>
  </si>
  <si>
    <t>Preventive maintenance</t>
  </si>
  <si>
    <t>Is there a written procedure/programme for preventive maintenance?</t>
  </si>
  <si>
    <t>Check the documentation. Written procedure to detail the frequency, at minimum to meet legal requirements.</t>
  </si>
  <si>
    <t>Preventive maintenance shall be carried out on all critical equipment. This shall be seen apart from the regulatory inspection of the equipment but can include some inspections carried out by technicians.  There shall be a program developed, installed and documented.  Findings from the regular maintenance shall be included in the inspection program and vice versa.</t>
  </si>
  <si>
    <t>Does this preventive maintenance programme include:</t>
  </si>
  <si>
    <t>Check the documentation</t>
  </si>
  <si>
    <t xml:space="preserve"> Compliance in terms of Pressure Equipment Regulations. </t>
  </si>
  <si>
    <t xml:space="preserve"> Compliance in terms of Pressure Equipment Regulations Pressure Equipment Directive (PED) 97/23/EC</t>
  </si>
  <si>
    <t xml:space="preserve">These are intermediate tanks used in the cleaning process and the water treatment plant. </t>
  </si>
  <si>
    <t xml:space="preserve"> Compliance in terms of Pressure Equipment Regulations </t>
  </si>
  <si>
    <t>IBCs used as process vessels?</t>
  </si>
  <si>
    <t>All equipment not mentioned in the other maintenance questions and essential to the good operation of the installation: blowers, centrifuge, chamber press filters, sand filters, activated carbon filters, sludge tanks, settling tanks, etc.</t>
  </si>
  <si>
    <t xml:space="preserve">Safety and emergency equipment includes fire fighting equipment, emergency showers, eyeshowers </t>
  </si>
  <si>
    <t>Only for relief valves not part of the steam boiler or the compressors. Examples of these valves can be found in storage tanks and IBCs used for cleaning agents and solvents.</t>
  </si>
  <si>
    <t xml:space="preserve">t </t>
  </si>
  <si>
    <t>Only for relief valves not part of the steam boiler or the compressors. Examples of these valves can be found in storage tanks and IBCs used for cleaning agents and solvents</t>
  </si>
  <si>
    <t>For gauges for indicative purposes (non critical). Changing of manometers and temperature measurement devices can be considered preventive maintenance measures.</t>
  </si>
  <si>
    <t>Including anchor points to which safety harnesses are attached.</t>
  </si>
  <si>
    <t>Annually.</t>
  </si>
  <si>
    <t>ac</t>
  </si>
  <si>
    <t>ad</t>
  </si>
  <si>
    <t>Quarterly.</t>
  </si>
  <si>
    <t>Is there a system in place to regularly check the condition of the premises, waste and product containers such as cleaning agents and cleaning chemicals, in case of prolonged storage?</t>
  </si>
  <si>
    <t>Are defects or hazardous conditions relating to plant and equipment reported in writing?</t>
  </si>
  <si>
    <t>Verify from records.</t>
  </si>
  <si>
    <t xml:space="preserve">Check that a documented policy is present requiring a regular check of package conditions and stipulating that damaged drums shall be replaced immediately. Prolonged storage does not include the storage of drums awaiting transport to the waste destruction facility. However also these pails and drums shall be in a perfect condition because they need shall transported and are subject to packaging regulation.  Waste and product containers in case of prolonged storage, pavement, general housekeeping.
</t>
  </si>
  <si>
    <t>Are hazardous conditions (and defects) acted upon immediately?</t>
  </si>
  <si>
    <t>Examine records. Compare times/dates of reporting and remedial action.</t>
  </si>
  <si>
    <t>Are all preventive maintenance reports with follow-up actions documented?</t>
  </si>
  <si>
    <t>Look for evidence from memos, reports, etc. to the responsible manager and check that corrective actions are taken immediately.</t>
  </si>
  <si>
    <t xml:space="preserve">Is there a system to monitor overdue preventive maintenance?
</t>
  </si>
  <si>
    <t>10.2.2</t>
  </si>
  <si>
    <t>Is there documentary evidence that regulatory inspections have taken place for:</t>
  </si>
  <si>
    <t>The assessor shall take a random sample of the records from each item asked below and examine these in detail. Frequencies of inspection differ per country. Company has shall aware of this frequency. Pressure Equipment Regulations, Electrical Installation Regulations, 
Machinery Directive 2006/42/EC,  Lifts Directive 95/16/EC, Pressure Equipment Directive (PED)97/23/EC,  Low Voltage Directive 2006/95/EC</t>
  </si>
  <si>
    <t>pH / oxygen corrosion issue is shall considered for boilers. Test of pressure relieve valves shall be certified, steam book shall be present. Certificate of Registration of stream boiler shall in place and shall available for inspection</t>
  </si>
  <si>
    <t>Certificate of Compliance, electrical zone classification.</t>
  </si>
  <si>
    <t>Pressure Equipment Regulations - 36 month hydraulic pressure test required</t>
  </si>
  <si>
    <t>10.2.3</t>
  </si>
  <si>
    <t>Is measuring equipment clearly identified and calibrated, including:</t>
  </si>
  <si>
    <t>This device shall always be present and calibrated. Auto calibration devices are possible.</t>
  </si>
  <si>
    <t xml:space="preserve">Calibration, if performed in-house, shall be undertaken by responsible persons who have been properly trained and are working to verified procedures. Alternatively, calibration may be undertaken by a qualified contractor certificated to national standards.  In this case, a formal agreement specifying the requirement for, and the frequency of, calibration shall exist between the cleaning station and the contractor. Score a "yes" for each item covered. </t>
  </si>
  <si>
    <t xml:space="preserve">Can be integrated together with the oxygen meter in one device.
</t>
  </si>
  <si>
    <t xml:space="preserve">This device shall always be present and calibrated. Auto calibration devices are possible.
</t>
  </si>
  <si>
    <t>In case measuring tubes (colorimetric method) are necessary used, check if the expiry date of the tubes is still valid.</t>
  </si>
  <si>
    <t>Can be integrated together with the oxygen meter in one device.</t>
  </si>
  <si>
    <t>For operations where temperature can be critical such as container heating, a calibrated temperature gauge shall be present. Indicative devices are not necessarily calibrated.</t>
  </si>
  <si>
    <t>Where such effluent monitoring apparatus are installed/necessary, these shall be calibrated. The pH electrodes shall be calibrated more often than the other components mentioned in this question. Maintenance contracts with the manufacturer of sampling apparatus shall be the standard.</t>
  </si>
  <si>
    <t>For operations where temperature can be critical such as container heating a calibrated temperature gauge shall be present. Indicative devices are not necessarily calibrated.</t>
  </si>
  <si>
    <t>Where such effluent monitoring apparatus are installed/necessary, these have shall calibrated. The pH electrodes need shall calibrated more often than the other components mentioned in this question. Maintenance contract with manufacturer of sampling apparatus shall be the standard.</t>
  </si>
  <si>
    <t>Are calibration procedures documented and records maintained?</t>
  </si>
  <si>
    <t>Ask to see a copy of the procedures.</t>
  </si>
  <si>
    <t>When this type of operation is carried in tank repair workshop</t>
  </si>
  <si>
    <t>10.3</t>
  </si>
  <si>
    <t>10.3.1</t>
  </si>
  <si>
    <t>Is the electrical system suitably rated?</t>
  </si>
  <si>
    <t>The electrical installation shall correspond with the local legislation requirements depending on the type of products that are handled/cleaned and the accessibility of the electrical installations for operators.</t>
  </si>
  <si>
    <t>10.3.2</t>
  </si>
  <si>
    <t>Has an electrical zone classification been conducted by an approved external service provider and are the resultant zones clearly identified on a site plan, implemented and communicated to all relevant personnel?</t>
  </si>
  <si>
    <t>ATEX is the process used to classify the flammability hazard within an area or ‘Zone’.  This requirement is required mandatory when handling flammable liquids or solid products of which its dust can form explosive atmospheres, which is usually the case in a cleaning station. The ATEX area may be calculated by different methods. Verify the presence of ATEX spinners for products that can form explosive atmospheres . In compliance with the explosion document, some zones can not be identified because the place of the zone can vary. (E.g. the zones around the outlets of a tank container during a cross pumping or unloading action). Check the explosion document on the presence of such zones. ATEX Directives 94/9/EC and 99/92/EC (AREX directive shall used as no equivelent standard in South Africa)</t>
  </si>
  <si>
    <t>10.3.3</t>
  </si>
  <si>
    <t>Has the certificate been issued and is it available?</t>
  </si>
  <si>
    <t>11</t>
  </si>
  <si>
    <t>11.1</t>
  </si>
  <si>
    <t>Are individual results from the BBS training communicated to the cleaning operators, preventive actions agreed, recorded and implemented?</t>
  </si>
  <si>
    <t>Check the training and individual records of the cleaning staff.</t>
  </si>
  <si>
    <t>11.2</t>
  </si>
  <si>
    <t>11.2.1</t>
  </si>
  <si>
    <t>Incident/accidents statistics?</t>
  </si>
  <si>
    <t xml:space="preserve">Check the training programme and the individual staff records, and tick the items (a - c) which are monitored.
The ASSESSED company shall ensure that the annual data collection of the KPI’s and reporting is incorporated into their management system. (The ECTA R C programme and KPI reporting could be the reference point for companies to use). </t>
  </si>
  <si>
    <t>11.2.2</t>
  </si>
  <si>
    <t xml:space="preserve">Number of days lost due to personal injuries?
</t>
  </si>
  <si>
    <t>Own employees and sub contracted tank cleaning employees which happened on the site shall be included.  Injuries and time during travel to and from work shall be excluded.</t>
  </si>
  <si>
    <t>11.2.3</t>
  </si>
  <si>
    <t>Lost Time Injury Rate?</t>
  </si>
  <si>
    <t>Lost Time Injury refers to the occurrence of workplace incidents that resulted in an employee's inability to work the next full working shift. Lost Time Injury rate refers to the number of such injuries that occur per year and per million hours worked. For calculation purposes it is assumed that every employee works 2000 hours per year.
Example: A company had 2 lost time injury incidents (LTI) in one year and has 3 employees (6000 hours worked in the year). 
The Lost Time injury Rate will be: (2 lost time injury incidents/6000 hours worked) x 1 million hours worked = 333 LTI/million hours worked.</t>
  </si>
  <si>
    <t>Severity Rate?</t>
  </si>
  <si>
    <t>Lost Time Injury refers to the occurrence of workplace incidents that resulted in an employee's inability to work the next full working shift. Lost Time Injury rate refers to the number of such injuries that occur per year and per million hours worked. For calculation purposes it is assumed that every employee works 2000 hours per year.
Example: A company had 2 lost time injury incidents (LTI) in one year and has 3 employees (6000 hours worked in the year). 
The Lost Time injury Rate will be:  (2 lost time injury incidents / 6000 hours worked) x 1 million hours worked = 333 LTI / million hours worked</t>
  </si>
  <si>
    <t>Training?</t>
  </si>
  <si>
    <r>
      <t xml:space="preserve">Average days of training per year?
</t>
    </r>
    <r>
      <rPr>
        <strike/>
        <sz val="12"/>
        <color indexed="30"/>
        <rFont val="Calibri"/>
        <family val="2"/>
      </rPr>
      <t/>
    </r>
  </si>
  <si>
    <t>Operational KPIs:</t>
  </si>
  <si>
    <t>Average water consumption/cleaning?</t>
  </si>
  <si>
    <t>Percentage of rejected cleanings after internal inspection?</t>
  </si>
  <si>
    <t>The percentage of cleaning which needs to be redone after internal cleanliness inspection.</t>
  </si>
  <si>
    <t>This is the time between the arrival at the cleaning site and the departure after cleaning. This time includes the waiting hours of the driver which is an important factor for the carrier. This time can be influenced by the nature of the products shall cleaned, the organisation of the activities and the capacity of the installation. For all these reasons a follow up of this KPI is necessary</t>
  </si>
  <si>
    <t>Percentage of cleanings rejected by customers?</t>
  </si>
  <si>
    <t xml:space="preserve">Levels and cost of damage to cleaning equipment? </t>
  </si>
  <si>
    <t xml:space="preserve">Levels and cost of damage to customer equipment?
</t>
  </si>
  <si>
    <t>11.3</t>
  </si>
  <si>
    <t>Are the overall results and trends on above indicators analysed and are causes identified?</t>
  </si>
  <si>
    <t>Look for analyses of the recorded observations.</t>
  </si>
  <si>
    <t>e.g. damage to trailers by spinners, operators walking on the cladding of tanks, improper lowering of stairs, platforms, collective fall protection systems, inappropriate cleaning procedure, etc…. The cost shall be annually gathered. Insurance claims information can be taken into account</t>
  </si>
  <si>
    <t>Are these results, the structural trends and issues reported and discussed with the cleaning operators at regular intervals?</t>
  </si>
  <si>
    <t>Are the results and learning from BBS reflected in the refresher programmes?</t>
  </si>
  <si>
    <t>Check that the overall results and trends are documented as learning experience and included in the refresher training.</t>
  </si>
  <si>
    <t>Look for documented evidence.
The assessor has to interview cleaning operators to verify if the discussions and training sessions took place. The number of the operators interviewed have shall recorded by the assessor in comments</t>
  </si>
  <si>
    <t>12</t>
  </si>
  <si>
    <t>12.1</t>
  </si>
  <si>
    <t>Is the site properly secured with fences and gates or supervised barriers, well lit and not accessible to the general public?</t>
  </si>
  <si>
    <t>12.2</t>
  </si>
  <si>
    <t>Is there a system to monitor entry of vehicles into the site?</t>
  </si>
  <si>
    <t xml:space="preserve">Check the internal system that vehicle entries are controlled within the site.
</t>
  </si>
  <si>
    <t xml:space="preserve">Check fences, gates and 24h lighting during your site visit. The first personal security impression is on arrival the first day, like identification and check on person(s) to visit. When the assessed site is part of a public harbour, a comment shall be provided when this requirement cannot be met. In this case it is expected that the site will have a security plan according to the IMO's ISPS Code.
</t>
  </si>
  <si>
    <t>12.3</t>
  </si>
  <si>
    <t>Does the company implement measures to ensure the security of the stored products?</t>
  </si>
  <si>
    <t>13</t>
  </si>
  <si>
    <t>Site Operating Procedures and Customer Interface</t>
  </si>
  <si>
    <t>13.1</t>
  </si>
  <si>
    <t>Site Operating Procedures</t>
  </si>
  <si>
    <t>Operating instructions</t>
  </si>
  <si>
    <t xml:space="preserve">Procedures and instructions shall be written in detail and describe who has particular responsibilities and the standard of performance expected. During the site inspection it shall be checked if the responsible personnel understand all the requirements of the procedures and if they are fully implemented. A positive score shall only be given if the procedures are in place, understood and fully implemented. 
</t>
  </si>
  <si>
    <t xml:space="preserve">Procedures and instructions shall be written in detail and describe who has particular responsibilities and the standard of performance expected.  During the site inspection it shall be checked if the responsible personnel understand all the requirements of the procedures and if they are fully implemented.  A positive score shall only be given if the procedures are in place, understood and fully implemented. </t>
  </si>
  <si>
    <t>Does the site have all the required operating permits in line with the activities carried out at the site?</t>
  </si>
  <si>
    <t>Are there written procedures/instructions at the facility for following operations:</t>
  </si>
  <si>
    <t xml:space="preserve">The site shall have all the necessary operating and environmental licenses for all the activities carried out at the site, cleaning, waste handling, water treatment as per scope and information document,  but also including e.g. parking of trucks,  storage of bulk and packed chemicals, temporary parking of vehicles for heating, etc.  The assessor will check the available licenses against the site’s activities.
The assessor has to record the operating and environmental licenses reviewed </t>
  </si>
  <si>
    <t xml:space="preserve">Order acceptance is the process of evaluating the order in case of known and accepted products.  </t>
  </si>
  <si>
    <t>Product inquiry is the initial investigation to determine if the product can be cleaned in the cleaning station from a technical, environmental and safety point of view considering also the allowance from the legal permit</t>
  </si>
  <si>
    <t xml:space="preserve">Procedure shall include provisions such as adequate identification, use of oxygen meters, ventilation, .. </t>
  </si>
  <si>
    <t>Procedure shall include provisions such as collective and personal protective measures</t>
  </si>
  <si>
    <t>Both at the cleaning bay and outside the cleaning bay .</t>
  </si>
  <si>
    <t>“Work on high places” is separated out as special risk at cleaning stations, as it is often practiced, and shall be specifically addressed in the Operating Procedures.  Check that adequate measures/tools for fall protection are prescribed, used and documented in the work permits (if needed), corresponding to the specific circumstances and infrastructure present at the site, (e.g. handrails, harnesses , platform) and without use of the truck's own features. This shall also focus on working on height done by the visiting drivers on the premises of the cleaning station. DIRECTIVE 2001/45/EC</t>
  </si>
  <si>
    <t>In tank cleaning it is important to make use of clean equipment. Pay specific attention to cleaning hoses and couplings on the cleaning bay floor, use of towels, entering tanks without protective shoe covers, wooden tools, dirty brooms and brushes. This is not only important in food cleaning but also at cleaning bays that are involved only in chemical products or silo bulk products cleaning.</t>
  </si>
  <si>
    <t xml:space="preserve">both at the cleaning bay and outside the cleaning bay </t>
  </si>
  <si>
    <t>Check if procedures are in compliance with the request of the customer. Check a sample of recent cleanings.</t>
  </si>
  <si>
    <t xml:space="preserve">Cleaning documents, such as ECD guidelines (in English), can be found on www.EFTCO.org. For cleaning of a Rail Tanker the UIC/UIP cleaning documents can be used instead of ECD
</t>
  </si>
  <si>
    <t>Dedicated bay is a bay where only food &amp; feed cleaning is done using dedicated cleaning equipment, PPE &amp; procedures. Depending on the food/feed/food contact customers requests, even the food bays shall be segregated from the feed bays. 
In this questionnaire: Food is any substance consumed to provide nutritional support for the human body, food contact materials are intended or have the potential to come in contact with food (like PET and PE beads) and feed is any substance to provide nutritional support for animals.
For more information see http://ec.europa.eu/food/food/chemicalsafety/foodcontact/legisl_list_en.htm</t>
  </si>
  <si>
    <t>Check if procedures are in compliance with the request of the customer.  Check a sample of recent cleanings.</t>
  </si>
  <si>
    <t xml:space="preserve">Dedicated bay is a bay where only food&amp;feed cleaning  is done using dedicated cleaning equipment, PPE &amp; procedures. Depending on the food/feed/food contact customers requests, even the food bays shall be segregated from the feed bays. 
In this questionnaire: Food is any substance consumed to provide nutritional support for the human body, food contact materials are intended or have the potential to come in contact with food (like PET and PE beads) and feed is any substance to provide nutritional support for animals.
For more information see http://ec.europa.eu/food/food/chemicalsafety/foodcontact/legisl_list_en.htm
</t>
  </si>
  <si>
    <t>Check for each work permit procedure if the requirements are clearly identified.</t>
  </si>
  <si>
    <t>See guideline 7.1.1.1.2.l</t>
  </si>
  <si>
    <t>Check if the work permit procedures are implemented by:</t>
  </si>
  <si>
    <t>-   checking the file of work permits of the last 12 months;</t>
  </si>
  <si>
    <t>-   checking in detail a few recent work permits (are all the signatures and dates in place, is the necessary PPE listed,…);</t>
  </si>
  <si>
    <t>-   checking if the requirements of the work permit procedures are understood by the responsible personnel;</t>
  </si>
  <si>
    <t>The work permit procedures shall apply to both work carried out by own personnel and work carried out by sub-contractors and shall apply to work which is not part of the normal/principal activity in that area.</t>
  </si>
  <si>
    <t>-   checking the prime/back-up approval authority.</t>
  </si>
  <si>
    <t xml:space="preserve">Breaking containment refers to dismantling pieces of equipment like pumps, valves, which may contain product. </t>
  </si>
  <si>
    <t>Entry into confined spaces refers to entry into spaces where there is a risk of suffocation or poisoning by lack of ventilation (e.g. entry into tanks). 
This question is always applicable, even if the company does not allow operators enter into tanks. In this case the procedure shall explicitly mention the prohibition and the measures shall taken in case of accidental falls of objects into the tanks</t>
  </si>
  <si>
    <t>Cold work refers to all other non-routine activities, which do not involve the use of hot energy sources (e.g. the erection of temporary structures for working at height, work on pressurised systems).DIRECTIVE 2001/45/EC</t>
  </si>
  <si>
    <t>Personnel Training</t>
  </si>
  <si>
    <t>Are the following subjects covered in the training programme for operational staff:</t>
  </si>
  <si>
    <t>The training programme shall include the use of all pressurised cleaning equipment regardless the maximum pressure produced.</t>
  </si>
  <si>
    <t>Is there a documented emergency procedure for "Man in Tank" and is it tested regularly?</t>
  </si>
  <si>
    <t>Is a soil contamination monitoring system in place?</t>
  </si>
  <si>
    <t>Are water discharges monitored according to the permit requirements?</t>
  </si>
  <si>
    <t>Check the monitoring system.</t>
  </si>
  <si>
    <t>Air Emissions</t>
  </si>
  <si>
    <t>Is a venting or vapour treatment system installed for vapours in the work area?</t>
  </si>
  <si>
    <t>A vapour treatment system shall be available to remove vapours. (Suction, ventilation, carbon filters, absorption system, scrubber). The system shall be adapted to the products allowed to be cleaned.</t>
  </si>
  <si>
    <t>Air emissions</t>
  </si>
  <si>
    <t>Is the venting or vapour treatment system working, regularly checked and well maintained?</t>
  </si>
  <si>
    <t>If vapour treatment is a part of the permit, then the system must be operational at all times. This requires that it is regularly checked and properly maintained.</t>
  </si>
  <si>
    <t>Are pre wash waters discharged via a closed system to the water treatment?</t>
  </si>
  <si>
    <t>13.2</t>
  </si>
  <si>
    <t>The guided transports (truck and driver) usually are an "in and out" operation at the company's premises. The non-guided transports – tank containers, swap bodies, railcars – need a formal movement recording and a check list of the services as required by the client. Check the availability of a ‘to do’ list.</t>
  </si>
  <si>
    <t xml:space="preserve">Supply chain integrity </t>
  </si>
  <si>
    <t>Does the company have a formal process in place enabling performance monitoring through time recording (from entry to exit) and control of the services against the customer order?</t>
  </si>
  <si>
    <t>Are there written procedures/instructions for handling parked vehicles/tanks?</t>
  </si>
  <si>
    <t>Check the procedures/instructions relevant to the parking of vehicles for other services like heating. Check whether drivers receive a ground plan upon entering the site.</t>
  </si>
  <si>
    <t>Site safety instructions to drivers</t>
  </si>
  <si>
    <t>Do drivers receive site safety instructions?</t>
  </si>
  <si>
    <t>Check the procedures/instructions relevant to parked vehicles for other services like heating.  Check whether drivers receive a ground plan upon entering the site.</t>
  </si>
  <si>
    <t>For toxic, smelly and VOC products do these safety instructions include that drivers shall not open manholes/valves, before entering the cleaning bay to prevent emissions and smell?</t>
  </si>
  <si>
    <t>Check whether the cleaning station has written safety instructions, and whether these are handed out to drivers upon presentation at the reception. The instructions shall, include pictograms.</t>
  </si>
  <si>
    <t>Do these safety instructions include instructions for working at heights?</t>
  </si>
  <si>
    <t>Check the instructions concerning opening manholes.</t>
  </si>
  <si>
    <t>Is there a formal order from the owner of the tank or his mandated driver including:</t>
  </si>
  <si>
    <t xml:space="preserve">This is a shared responsibility. Without sufficient information the order execution may be compromised. Check a few orders at random and give a score of "1" for each item that is included. </t>
  </si>
  <si>
    <t>Proper shipping name, UN number, product to be loaded. Description of vehicle (registration). 
Check records or take samples in the process to verify that previous loads are securely checked.</t>
  </si>
  <si>
    <t>This is a shared responsibility. Without sufficient information the order execution may suffer.  Check a few orders at random and give a “yes” score for each item of information that is included. General conditions and responsibilities printed on the backside of the working bulletin are not sufficient and they shall be formally agreed between partners.</t>
  </si>
  <si>
    <t>Follow customer's instructions.</t>
  </si>
  <si>
    <t>Drivers do not participate in any part of the cleaning process, other than open the manlids (preferable).</t>
  </si>
  <si>
    <t xml:space="preserve">Follow the order form of the following EFTCO link or equivalent : http://www.eftco.org/downloads
</t>
  </si>
  <si>
    <t>14.1</t>
  </si>
  <si>
    <t>Planning and Operations</t>
  </si>
  <si>
    <t>14.1.1</t>
  </si>
  <si>
    <t>14.1.1.1</t>
  </si>
  <si>
    <t xml:space="preserve">Does the information on the previous load identify:
</t>
  </si>
  <si>
    <t>14.1.1.2</t>
  </si>
  <si>
    <t>Do you have product information (SHE aspects), for every product that is cleaned?</t>
  </si>
  <si>
    <t>Check for the availability of the SDSs of the products being washed.</t>
  </si>
  <si>
    <t>Give a N/A if dangerous goods are not being cleaned. Refer to ADR 3.1.2 for the definition of proper shipping name in case of dangerous goods</t>
  </si>
  <si>
    <t>14.1.1.3</t>
  </si>
  <si>
    <t>Do you have records in place with all products (or product groups) the station is not allowed to clean and are these records available to the customer (e.g. on the company's web-site)?</t>
  </si>
  <si>
    <t>Check the records and verify if available for and published to the clients.</t>
  </si>
  <si>
    <t>Check for the availability of the SDS's of the products been washed.</t>
  </si>
  <si>
    <t>Does planning/communication exist between the cleaning station and clients, for unaccompanied tanks?</t>
  </si>
  <si>
    <t xml:space="preserve">This issue relates to non-guided transport (for example non-accompanied tank-containers).  Look for documentary evidence in writing/electronic. The score is “0” if not present. </t>
  </si>
  <si>
    <t>14.2</t>
  </si>
  <si>
    <t>14.2.1</t>
  </si>
  <si>
    <t>14.2.1.1</t>
  </si>
  <si>
    <t>Are all operating jobs disaggregated into their individual tasks and documented?</t>
  </si>
  <si>
    <t xml:space="preserve">Examine a selection of operator instructions to judge whether they are unambiguous and in sufficient detail to cover critical SHEQ aspects. </t>
  </si>
  <si>
    <t>14.2.1.2</t>
  </si>
  <si>
    <t>Are operating instructions reviewed regularly?</t>
  </si>
  <si>
    <t xml:space="preserve">Examine a selection of operator instructions to judge whether they are unambiguous and in sufficient detail to cover critical SH &amp; E and Quality aspects. </t>
  </si>
  <si>
    <t>Do these instructions cover:</t>
  </si>
  <si>
    <t xml:space="preserve">Score a "Yes" for each listed instruction that exists and is documented. </t>
  </si>
  <si>
    <t>Examine selected instructions to check that details are up-to-date. Score "no" if significant details are clearly out of date.</t>
  </si>
  <si>
    <t>14.2.2</t>
  </si>
  <si>
    <t>14.2.2.1</t>
  </si>
  <si>
    <t xml:space="preserve">Is there a written cleaning instruction issued for every wash?  </t>
  </si>
  <si>
    <t>14.2.2.2</t>
  </si>
  <si>
    <t xml:space="preserve">Is there a unique number used for each cleaning instruction issued? </t>
  </si>
  <si>
    <t>Check a set of cleaning documents to verify that written cleaning instructions were issued.</t>
  </si>
  <si>
    <t>Check a set of cleaning documents to verify that written cleaning instructions were issued against the ECD format and guidelines.</t>
  </si>
  <si>
    <t>Are the deviations on the cleaning method versus the prescribed cleaning instructions documented on the cleaning document?</t>
  </si>
  <si>
    <t>Verify in a sample of washing instructions that unique sequence numbers are used.</t>
  </si>
  <si>
    <t>Verify in a sample of washing instructions that unique sequence numbers are used ECD's (minimum 10 is recommended) of the previous year whether the requested information is included.</t>
  </si>
  <si>
    <t>Are methods of cleaning operation procedures in line with the information given on the cleaning document?  Are deviations of the cleaning procedure correctly documented on the cleaning document?</t>
  </si>
  <si>
    <t>Compare the cleaning operating procedure with the information on the sampled ECD's. Are methods of cleaning operation procedures in line with the information given on the ECD ?  Are deviations of the cleaning procedure correctly mentioned in the appropriate box on the ECD ?</t>
  </si>
  <si>
    <t>The cleaning codes of EFTCO shall can be used and mentioned  in the order of the cleaning process</t>
  </si>
  <si>
    <t>When tanks/vehicles are accompanied by a driver, is the driver required to sign the cleaning document upon completion?</t>
  </si>
  <si>
    <t>Check the procedure as well as a sample of documents for signature of the driver.</t>
  </si>
  <si>
    <t>Is the cleaning inspector required to sign the cleaning document upon completion?</t>
  </si>
  <si>
    <t>Are clear instructions given to the cleaning inspector to complete the cleaning document correctly and are all site staff informed about the consequences of forgery/abuse of documents?</t>
  </si>
  <si>
    <t xml:space="preserve">Check written procedures and guidelines and verify implementation on the sampled cleaning documents. Check training records and verify by asking the cleaning staff if they are aware of the legal consequences of forgery/abusing of documents.
</t>
  </si>
  <si>
    <t xml:space="preserve">Check who in the organization is designated as cleaning inspector, and verify a sample of documents for signature by this person or by an authorised administrator. In this case the assessor shall check that the cleaning inspector has verified the cleanliness of the tank and that any remark has been incorporated into the cleaning document. 
When the cleanliness is verified by the operator, there shall be random checks by another authorised person.
</t>
  </si>
  <si>
    <t>Is an accurate inventory kept of cleaning documentation books in stock and in use?</t>
  </si>
  <si>
    <t>Are records kept on all cleanings and all products that have been cleaned during the last 3 years, documenting the cleaning process that has been used?</t>
  </si>
  <si>
    <t>Check the archives.</t>
  </si>
  <si>
    <t>Is there a written procedure for order processing?</t>
  </si>
  <si>
    <t>Handling of Packaged Goods (cleaning agents, purification products)</t>
  </si>
  <si>
    <t>Does the company have a specific written procedure for the handling and storage of packaged goods?</t>
  </si>
  <si>
    <t>Handling of packaged goods (cleaning agents, purification products)</t>
  </si>
  <si>
    <t>Check compliance with permit, local regulations and SDS.</t>
  </si>
  <si>
    <t>Check if a written procedure is available for storage and handling of packaged goods, these being the substances (hazardous/non-hazardous) used in the cleaning and waste (water) treatment processes.</t>
  </si>
  <si>
    <t>Is there a separate storage area for packaged flammable cleaning solvents?</t>
  </si>
  <si>
    <t>To avoid reaction between chemicals and to minimise risk of flammable products, it is important to have a good segregation (based upon hazard classification) in storage, handling, treatment and collection systems. Compatibility chart available.</t>
  </si>
  <si>
    <t>Are the correct product details available for handling and storage?</t>
  </si>
  <si>
    <t>In case hazardous goods are involved the SDS shall be at hand.</t>
  </si>
  <si>
    <t>To avoid reaction between chemicals and to minimize risk of flammable products, it is important to have a good segregation (based upon hazard classification) in storage, handling, treatment and collection systems.</t>
  </si>
  <si>
    <t>Have the employees involved in the handling of goods received appropriate training?</t>
  </si>
  <si>
    <t>In case hazardous goods are involved the Safety Data Sheet (S.D.S.) shall be at hand.</t>
  </si>
  <si>
    <t>Do the employees involved in the handling of goods have adequate personal protection?</t>
  </si>
  <si>
    <t>As a minimum there shall be training in the use of handling equipment (e.g. forklift trucks).  If hazardous goods are involved they shall also have received hazardous goods training as required by ADR.  The assessor shall verify participation lists, training contents and in case of dangerous goods also training certificates.</t>
  </si>
  <si>
    <t>Is the handling and storage of packaged liquid materials carried out in an area with impervious surface?</t>
  </si>
  <si>
    <t>For standard handling operations, safety shoes and working gloves are adequate.  If hazardous goods are involved the Personal Protective Equipment shall be in accordance with the requirements of the S.D.S.</t>
  </si>
  <si>
    <t>Does the company have equipment available to handle release of product?</t>
  </si>
  <si>
    <t>For liquids in drums these shall be absorption material, a waste container and oversize drums.  For dry solid material this can be basic tools, e.g. brooms, etc.  For hazardous goods the auditor shall look at the specifications on the SDS. and check if the required equipment is available.</t>
  </si>
  <si>
    <t>The question is only applicable if packed liquids (hazardous or non-hazardous) are handled.</t>
  </si>
  <si>
    <t>Is the handling of goods carried out by using adequate and safe equipment?</t>
  </si>
  <si>
    <t>For liquids in drums these shall be absorption material, a waste container and oversize drums.  For dry solid material this can be basic tools, e.g. brooms, etc.  For hazardous goods the assessor shall look at the specifications on the S.D.S. and check if the required equipment is available.</t>
  </si>
  <si>
    <t>Other Services/Activities</t>
  </si>
  <si>
    <t>15.1</t>
  </si>
  <si>
    <t>15.1.1</t>
  </si>
  <si>
    <t>Are there up-to-date written procedures/instructions for heating of loaded tanks, including:</t>
  </si>
  <si>
    <t xml:space="preserve">A tank heating procedure with instructions shall be written in detail and describe who has particular responsibilities and the standard of performance expected. During the site inspection check if the responsible personnel received the instructions, understand all the requirements of the procedure and if they are fully implemented. A positive score shall only be given on each of the elements if the procedure is in place, understood and fully implemented. </t>
  </si>
  <si>
    <t xml:space="preserve">A tank heating procedure with instructions shall be written in detail and describe who has particular responsibilities and the standard of performance expected.  During the site inspection it shall be checked if the responsible personnel received the instructions, understand all the requirements of the procedure and if they are fully implemented.  A positive score shall only be given on each of the elements if the procedure is in place, understood and fully implemented. </t>
  </si>
  <si>
    <t>Included assessment of potential hazards</t>
  </si>
  <si>
    <t>Does the operator receive the required instructions before connecting the tank to the heating system, including:</t>
  </si>
  <si>
    <t>Check a sample of documents on tank-heating operations.</t>
  </si>
  <si>
    <t>Check if these temperature devices are included in the maintenance programme as defined in 4.2.3.1.</t>
  </si>
  <si>
    <t>The pressure capacity of the steam coils of the tank container shall always be checked that this is not less than the steam pressure of the fixed installation.</t>
  </si>
  <si>
    <t>The maximum contact temperature shall be defined for safety and/or quality reasons. This is the temperature that the coils can reach and is defined by the medium used for heating</t>
  </si>
  <si>
    <t>Does the temperature device interlock with the heating source?</t>
  </si>
  <si>
    <t>This device and the interlocking shall be tested.</t>
  </si>
  <si>
    <t>Is supervision assured when heating overnight or during weekends?</t>
  </si>
  <si>
    <t xml:space="preserve">Regular checks shall be done and documented. Risk of possible run-away reactions if temperature is not controlled and overheating occurs. </t>
  </si>
  <si>
    <t>This device and the interlocking have shall tested.</t>
  </si>
  <si>
    <t>Are records kept on each operation, including the temperature progress?</t>
  </si>
  <si>
    <t>Regular checks shall be done and documented. Risk of possible run-away reactions if temperature is not controlled and overheating occurs. GSM alarms, if allowed by local regulations, are acceptable.</t>
  </si>
  <si>
    <t>Is the operation done on a liquid-tight floor?</t>
  </si>
  <si>
    <t>The area shall have a liquid tight floor to prevent soil and ground water contamination in case of leakage/spill.</t>
  </si>
  <si>
    <t>15.2</t>
  </si>
  <si>
    <t>15.2.1</t>
  </si>
  <si>
    <t>Does the company have a written tank repair procedure, covering the following items:</t>
  </si>
  <si>
    <t>Check if procedures are in place, understood and implemented for all items (a-g).</t>
  </si>
  <si>
    <t>ITCO - International Tank Container Organisation</t>
  </si>
  <si>
    <t>15.2.2</t>
  </si>
  <si>
    <t>Is there a written policy ensuring that uncleaned tanks with dangerous (flammable) products are not entering the repair shop?</t>
  </si>
  <si>
    <t>Check if procedure is in place, understood and implemented.</t>
  </si>
  <si>
    <t>Is an extraction system in place to remove welding vapours?</t>
  </si>
  <si>
    <t>15.3</t>
  </si>
  <si>
    <t>15.3.1</t>
  </si>
  <si>
    <t>Does the terminal meet the customer's and/or the industry specific security requirements?</t>
  </si>
  <si>
    <t xml:space="preserve">Site access control shall include as a minimum the physical check of the delivery documents against the order. The site entrance(s) shall preferably be fitted with a gate normally kept in closed position. </t>
  </si>
  <si>
    <t>This section is only applicable when the Cleaning Station operates also a Transfer Terminal. It is applicable to sites that transfer containers/vehicles between all modes of transport, i.e. road, rail, inland waterways, deep&amp;short sea, air.</t>
  </si>
  <si>
    <t>15.3.2</t>
  </si>
  <si>
    <t>Does the terminal's rolling and lifting equipment meet the required safety, environmental and quality standards?</t>
  </si>
  <si>
    <t>Check that the equipment is protected against malfunction and lifting excessive weights, and is fitted with warning lights/acoustic alarms during movement. Check that alarm signals are also used to warn for movement of trains.</t>
  </si>
  <si>
    <t>Is the terminal's rolling and lifting equipment equipped with safety locking devices?</t>
  </si>
  <si>
    <t>Check for protection against improper/unsecure lifting, e.g. no lifting possible unless all four lifting points are securely engaged.</t>
  </si>
  <si>
    <t>Is there a documented programme for preventive inspection and maintenance for cranes, rolling and lifting equipment?</t>
  </si>
  <si>
    <t>Look for an inspection and maintenance program requiring that equipment (owned or leased) is adequately serviced, adjusted and otherwise maintained to prevent abnormal wear and tear, and to detect defects before they cause accidents or breakdowns.</t>
  </si>
  <si>
    <t>Is there a documented programme for the training of drivers/operators of cranes, rolling and lifting equipment?</t>
  </si>
  <si>
    <t>Check the training records of selected positions and employees.</t>
  </si>
  <si>
    <t>Check for procedures and verify at site.</t>
  </si>
  <si>
    <t>Are cargo segregation guidelines in place and complied with when loaded tanks are stored?</t>
  </si>
  <si>
    <t>Is traffic adequately managed (signs, road marks, flow directions) and enforced?</t>
  </si>
  <si>
    <t>Access roadways shall be in good condition such that vehicles can safely access and depart. Roadways shall be of sufficient width, unobstructed, clearly marked and sign posted if necessary. Check for risks of collisions (crossings, oncoming traffic) and marked paths for pedestrians?</t>
  </si>
  <si>
    <t>Are effective systems in place to ensure that no unauthorised persons are present in container handling areas?</t>
  </si>
  <si>
    <t xml:space="preserve">Look for effective systems; e.g. can the crane driver oversee everything (e.g. if his cabin is above the crane), are drivers asked to wait in a special waiting area/room? </t>
  </si>
  <si>
    <t>The assessor shall seek for the company procedure which describes the process shall followed regarding Container Storage/Stacking and that the procedure is respected. It shall be noted that stacking heights (maximum allowable stacking weight/height) for containers, tankcontainers vary due to the equipment build configuration. A further point is the stacking of both loaded and empty equipment creates different dynamics when confronted with weather changes e.g. wind. The information included in the CSC (Convention of Safe Container) safety approval of the containers shall be taken into account.
There is a practice in most terminals of "pyramid" stacking which allows a greater stack height. All of the above for stacking various pieces of equipment shall be detailed in a procedure.  A good practice is : Max 4 loaded and max 3 empty containers high (empty containers are less stable for heavy winds). A specific check can be done using the specifications present on the container identification plate.</t>
  </si>
  <si>
    <t>Is there a containment system for leaks and spillages, also allowing isolation from drainage?</t>
  </si>
  <si>
    <t xml:space="preserve">The loading/unloading area shall ideally be graded to slope away but spilled product shall not be allowed to run to other parts of the premises (where ignition sources may be present). Check for uncontrolled drains.
</t>
  </si>
  <si>
    <t xml:space="preserve">Look for evidence in the form of procedures, checklists. This question is also applicable to a so-called "empty tank" because they can leak.
</t>
  </si>
  <si>
    <t xml:space="preserve">This is the responsibility of the tankcontainer operator, but the cleaning station often provides this as a service.
</t>
  </si>
  <si>
    <t xml:space="preserve">Examples of spill clean up equipment include absorbent materials, shovel, drain covers, etc.
</t>
  </si>
  <si>
    <t>16.1</t>
  </si>
  <si>
    <t>16.1.1</t>
  </si>
  <si>
    <t>Is the building of a good standard?</t>
  </si>
  <si>
    <t>The condition of the buildings gives an indication on how seriously the site management is interested in quality and safe operation, and not only in commercial affairs.  This is also important for the image of the company. Look for example if there are damages to the buildings like broken windows.</t>
  </si>
  <si>
    <t>16.1.2</t>
  </si>
  <si>
    <t>Is the lighting sufficient?</t>
  </si>
  <si>
    <t>16.1.3</t>
  </si>
  <si>
    <t>Is housekeeping at a good standard (clean, tidy, paintwork, etc.)?</t>
  </si>
  <si>
    <t>Housekeeping is a good indication for the organisational efficiency of the site operation. Good housekeeping will help to prevent accidents. Check that emergency exits are not obstructed and that floors and ladders are free of grease.</t>
  </si>
  <si>
    <t>Housekeeping is a good indication for the organisational efficiency of the site operation. Good housekeeping will help to prevent accidents.  Check that emergency exits are not obstructed and that floors and ladders are free of grease.</t>
  </si>
  <si>
    <t>16.1.4</t>
  </si>
  <si>
    <t>The site boundary shall be clearly defined and marked. Public warning/information signs shall be in place to prevent unauthorised or accidental access.</t>
  </si>
  <si>
    <t>16.1.5</t>
  </si>
  <si>
    <t>Is a site communication system/evacuation alarm installed (with back-up)?</t>
  </si>
  <si>
    <t>Site communication is important to warn all the employees in case of emergencies.  Instructions and evacuation may be vital for the site safety.</t>
  </si>
  <si>
    <t>16.1.6</t>
  </si>
  <si>
    <t>Are fences and gates of acceptable standard?</t>
  </si>
  <si>
    <t xml:space="preserve">The condition of fences and gates is important for security. Holes in fences or gates, or too low fences and gates, are not acceptable. When fences are so low that people can jump over easily the answer shall be "No". </t>
  </si>
  <si>
    <t>16.1.7</t>
  </si>
  <si>
    <t>Check the pavement of the various work areas. Storage of containers on unpaved ground, especially stacked containers is not acceptable.</t>
  </si>
  <si>
    <t>16.1.8</t>
  </si>
  <si>
    <t>Look for example if there are potholes or flakes of water on the parking areas.</t>
  </si>
  <si>
    <t>16.1.9</t>
  </si>
  <si>
    <t>Is the site location suitable for vehicle access and is there easy movement of trucks around the site?</t>
  </si>
  <si>
    <t>The access to the site shall be such that no safety hazard is caused to other traffic (good visibility/no narrow streets).  The traffic flow on the site shall be logical, transparent and free flowing.</t>
  </si>
  <si>
    <t>16.1.10</t>
  </si>
  <si>
    <t>Walkways prevent uncontrolled traffic flow on the site and protect walking people by organised routes on the site.  They shall be marked out as a permanent feature.</t>
  </si>
  <si>
    <t>If trailers are parked at the depot, are landing gear support pads used when there are weaknesses in the parking surface?</t>
  </si>
  <si>
    <t>If parking of loaded trailers on the site property is allowed, it shall be done properly using support pads to prevent landing gear pushing through any weakness in the road surface and resulting in trailer tip-over.</t>
  </si>
  <si>
    <t>Is a fire fighting system installed?</t>
  </si>
  <si>
    <t>Automatic fire protection may be required if quantities of flammable chemicals handled or stored on the site, exceed defined limits, set by local legislation. (Check operating permit and fire brigade instructions). Additionally flammable cleaning solvents need a separate storage area to prevent impact on the site in case of fire. Check also the presence and validity of adapted fire extinguishers.</t>
  </si>
  <si>
    <t>Automatic fire protection may be required if quantities of flammable chemicals handled or stored on the site, exceed defined limits, set by local legislation.  (Check operating permit and fire brigade instructions).  Additionally flammable cleaning solvents need a separate storage area to prevent impact on the site in case of fire.  Check also the presence and validity of adapted fire extinguishers.</t>
  </si>
  <si>
    <t>If flammable chemicals are stored/parked on the site, foam may be needed for fire fighting, in accordance with local regulations. This requires a stock of foam producing chemical and foam generating equipment.</t>
  </si>
  <si>
    <t>If flammable chemicals are stored/parked on the site, foam may be needed for fire fighting, in accordance with local regulations.  This requires a stock of foam producing chemical and foam generating equipment.</t>
  </si>
  <si>
    <t>Are the inspections of all site safety systems (e.g. fire extinguishers) marked on the equipment?</t>
  </si>
  <si>
    <t>To ensure that the safety devices/equipment will work in the case of an emergency it is vital to perform tests on a regular basis, document the results and mark the equipment.  This may be a combination of tests carried out by internal and external parties.  Check records and the markings.</t>
  </si>
  <si>
    <t>Does the fire water pump have emergency power?</t>
  </si>
  <si>
    <t xml:space="preserve">There shall be a second electrical tie-in or electrical pumps shall have backup by diesel-pumps.  </t>
  </si>
  <si>
    <t>Is the accessibility of the site and the buildings adequate for fire control?</t>
  </si>
  <si>
    <t>How well can a fire be controlled to minimise damage? Is the access for the fire brigade (with equipment) clear and easy? Buildings shall be separated to provide a fire break and to avoid total loss.</t>
  </si>
  <si>
    <t>Does the cleaning site have emergency exits (for closed buildings and on each cleaning platform)?</t>
  </si>
  <si>
    <t>Can people escape safely out of buildings and from working platforms in case of an emergency?  Two exits are vital to avoid that people get trapped-in.</t>
  </si>
  <si>
    <t>Are emergency exits marked on buildings and kept clear at all times?</t>
  </si>
  <si>
    <t>Check for clear emergency exit markings.</t>
  </si>
  <si>
    <t>In case of emergency, is there an assured method for safe evacuation of all personnel and is this visibly placarded?</t>
  </si>
  <si>
    <t>Emergency exits shall be marked at the site perimeter.  There shall be an off-site assembly point, head counting and reconciliation system. The emergency plan (summary) shall be published in appropriate manner that all employees as well as customers and visitors become aware of the emergency plan immediately when entering e.g. the offices, cleaning areas or workshops.</t>
  </si>
  <si>
    <t>Are eyewash bottles and safety shower systems available in designated areas within the work area?</t>
  </si>
  <si>
    <t>Safety and eyewash showers shall always be installed in the immediate vicinity of working areas where there is potential for a spill.  Injured people would not be able to find a remote installation.  Check that showers are operational, that they are regularly checked and that the surface underneath is not slippery.</t>
  </si>
  <si>
    <t>Caution signs serve to remind people of good practices. Pictograms are more useful than long text. It is important to show people that using safety equipment is in their own interest.</t>
  </si>
  <si>
    <t>Caution signs serve to remind people of good practices.  Pictograms are more useful than long text.  It is important to show people that using safety equipment is in their own interest.</t>
  </si>
  <si>
    <t>Is the surface drainage and water containment of the site adequate to ensure operations continuity?</t>
  </si>
  <si>
    <t>In case of heavy rains, floods and fire fighting the water drainage system and/or the water containment system shall be large enough to prevent a long period of business interruption.</t>
  </si>
  <si>
    <t>The assessor shall check compliance with local legislation.  The assessor shall also spot check if the contents of the first aid kit are within expiry date.</t>
  </si>
  <si>
    <t>Is the site segregation demarcation done according to a documented procedure?</t>
  </si>
  <si>
    <t>Check for segregated areas.</t>
  </si>
  <si>
    <t>16.2</t>
  </si>
  <si>
    <t>16.2.1</t>
  </si>
  <si>
    <t>Are hot (steaming) systems and pipe work properly insulated?</t>
  </si>
  <si>
    <t>Check that hot systems (boilers) and pipe work are insulated to protect operational staff from burn wounds.</t>
  </si>
  <si>
    <t>16.2.2</t>
  </si>
  <si>
    <t>Is all cleaning equipment (including the platform and hot (steaming) systems and pipe work) protected from collision from trucks/trailers?</t>
  </si>
  <si>
    <t>Check that hot systems (boilers) and pipe work are protected from movement of vehicles.</t>
  </si>
  <si>
    <t>16.2.3</t>
  </si>
  <si>
    <t>Are cleaning platforms and stairs free of tripping hazards and drums with chemicals that could leak to lower working areas?</t>
  </si>
  <si>
    <t>These risks shall be identified in the risk analysis and adequate measures shall be taken such as designated storing on cleaning platforms, closed drums, no loose material/bottles, etc.</t>
  </si>
  <si>
    <t>These risks shall be identified in the risk analysis and adequate measures shall be taken such as designated storing on cleaning platforms, closed drums, no loose material/bottles, ...</t>
  </si>
  <si>
    <t>Is adapted lighting for vessel entry and inspection available in compliance with the local zoning legislation?</t>
  </si>
  <si>
    <t>After cleaning the tank shall be inspected visually. This can be done from the top or by entering the tank. Proper lighting is necessary in both cases and shall be intrinsically safe, if flammable vapour concentrations are possible. ATEX Directives 94/9/EC and 99/92/EC</t>
  </si>
  <si>
    <t>Is the rinse water quality assured before use?</t>
  </si>
  <si>
    <t xml:space="preserve">The physico-chemical properties of the rinse water have shall defined and periodical lab analysis shall be carried out 
</t>
  </si>
  <si>
    <t>Are critical air systems filtered and oil-free?</t>
  </si>
  <si>
    <t>To ensure that cleaned tanks are kept clean it is essential to use clean and oil-free air. Mostly, ventilators or air movers are used for drying.  Compressed air may also be used for driving spinning heads and here it shall be assured that the air is oil-free. If breathing apparatus are used specific air requirements shall apply.</t>
  </si>
  <si>
    <t>Are utility pipelines and valves labelled or colour coded and contents identified?</t>
  </si>
  <si>
    <t>To prevent mistakes in using the different utilities it is important to have proper identification of the pipelines and valves (colour codes, numbers, product names).</t>
  </si>
  <si>
    <t>To prevent mistakes in using the different utilities it is important to have proper identification of the pipelines and valves. (Colour codes, numbers, product names).</t>
  </si>
  <si>
    <t>Is the tank cleaning structure sufficiently protected against and free from corrosion to ensure its safety-in-use?</t>
  </si>
  <si>
    <t>Structures might show corrosion from inside. Failure of these structures, whilst in use, could produce dire consequences.</t>
  </si>
  <si>
    <t>Is the electrical equipment in good condition?</t>
  </si>
  <si>
    <t>This is essential especially if flammables are handled.</t>
  </si>
  <si>
    <t>Are pumps, piping and valves in good condition?</t>
  </si>
  <si>
    <t xml:space="preserve">Check for uncontrolled leaks and emissions. </t>
  </si>
  <si>
    <t>Check for uncontrolled leaks and emissions.</t>
  </si>
  <si>
    <t>Is the cleaning instruction available in the workplace for each chemical to be cleaned?</t>
  </si>
  <si>
    <t>It is important to have a cleaning procedure with checklist for each chemical.</t>
  </si>
  <si>
    <t>Is residue in tank checked by the operator before cleaning starts?</t>
  </si>
  <si>
    <t>Check of quantity and obvious deviation from the product information available.</t>
  </si>
  <si>
    <t>Are tests and procedures in place to assure that cleaning solutions are removed from tanks?</t>
  </si>
  <si>
    <t xml:space="preserve">The presence of cleaning solutions can jeopardise the quality of the next load and therefore it is essential to have a checking procedure in place. The procedure to assure that cleaning solutions are removed shall be validated by using instruments (like pH meters, conductivity meters) or visual inspections. In case that instruments are used a frequency has shall defined. A tank shall be described as clean when there are no visible traces or odour of the last product or cleaning agent following an inspection from the man-lids. 
</t>
  </si>
  <si>
    <t>Does the explosion proof class of the electrical equipment (including mobile telephones) correspond with the flammable chemicals cleaned?</t>
  </si>
  <si>
    <t>Check for Ex marking on equipment and lights.</t>
  </si>
  <si>
    <t>Check for national standard.</t>
  </si>
  <si>
    <t>Are adequate systems in place to prevent the truck from driving away without clear agreement from the cleaner?</t>
  </si>
  <si>
    <t xml:space="preserve">For safety and environmental reasons wheel-chocks (or equivalent) shall be used for blocking the wheels in order to prevent uncontrolled movements of the vehicle. Nobody shall stay in the cabin during the cleaning operation. </t>
  </si>
  <si>
    <t xml:space="preserve">For safety and environmental reasons wheel-chocks (or equivalent) shall be used for blocking the wheels in order to prevent uncontrolled movements of the vehicle. Nobody shall stay in the cabin during the cleaning operation </t>
  </si>
  <si>
    <t>Does the cleaning area have a drainage system guiding the waste waters to the treatment plant?</t>
  </si>
  <si>
    <t>Is the run-off of the cleaning area controlled by using containment and connection to the water treatment plant, to prevent direct flow into open waters or city sewer systems ?</t>
  </si>
  <si>
    <t>Are floor drain covers in place and in good condition?</t>
  </si>
  <si>
    <t>Undamaged floor drain-covers are important to prevent trip hazards.</t>
  </si>
  <si>
    <t>Undamaged floor drain-covers are important to prevent trip hazards</t>
  </si>
  <si>
    <t>Are liquid tight floors and drains in a good condition?</t>
  </si>
  <si>
    <t>No physical ruptures and cracks, no chemical deterioration.</t>
  </si>
  <si>
    <t>Are overheating alarms installed?</t>
  </si>
  <si>
    <t>Check for temperature control and overheating alarm. (see 9.1)</t>
  </si>
  <si>
    <t>16.3</t>
  </si>
  <si>
    <t>This section applies to storage tanks of fuels and chemicals, required for the operation of the site but excludes intermediate bulk storage of chemicals on behalf of customers or for further distribution.  The assessor shall complete this section by means of a physical inspection and a check of the documented evidence (e.g. drawings, purchase specifications, license, inspection reports, certificates, etc.)</t>
  </si>
  <si>
    <t>16.3.1</t>
  </si>
  <si>
    <t>Are pipelines and valves labelled or colour coded and contents identified?</t>
  </si>
  <si>
    <t xml:space="preserve">Marking of pipelines and valves is essential to avoid mistakes. </t>
  </si>
  <si>
    <t>16.3.2</t>
  </si>
  <si>
    <t>To minimise possibilities for leaks and spills, it is important to eliminate weak points such as hose connections, flex-joints, sight glasses, etc.</t>
  </si>
  <si>
    <t>16.3.3</t>
  </si>
  <si>
    <t>Are tank valves closed when operations are down?</t>
  </si>
  <si>
    <t>Valves might leak and therefore it is good practice to close valves in series. By doing so, tank contents will not be lost at once if one valve shall fail.</t>
  </si>
  <si>
    <t>16.3.4</t>
  </si>
  <si>
    <t>Are high level alarms installed on storage tanks?</t>
  </si>
  <si>
    <t xml:space="preserve">The assessor shall look for an overfill protection device. </t>
  </si>
  <si>
    <t>16.3.5</t>
  </si>
  <si>
    <t>16.3.6</t>
  </si>
  <si>
    <t>Are hazardous materials segregated (storage/collection system)?</t>
  </si>
  <si>
    <t>To avoid reaction between chemicals it is important to have a good segregation (based upon hazard classification) in storage, handling, treatment and collection systems.</t>
  </si>
  <si>
    <t>16.3.7</t>
  </si>
  <si>
    <t>Is there no visible evidence of leaks/spills (fittings, pumps, tanks, etc.)?</t>
  </si>
  <si>
    <t>Visible leaks and spills are indicative of bad operation and maintenance and therefore also of poor site management.  They create long term environmental problems, which are costly to clean up afterwards.</t>
  </si>
  <si>
    <t>16.3.8</t>
  </si>
  <si>
    <t>Is the spill containment (e.g. bunding) based on local regulatory requirements and in good condition?</t>
  </si>
  <si>
    <t>Spill containment shall be in accordance with local legislation.  Containment must be designed to hold 100% of the largest tank plus 10% for foam or fire water. Spill containment shall be free from cracks. Valves shall be in closed position and locked, to avoid uncontrolled flow-off.</t>
  </si>
  <si>
    <t>Spill containment shall be in accordance with local legislation.  A possible standard, for example could be that the containment is designed to hold 100% of the largest tank plus 10% for foam or fire water. Spill containment shall be free from cracks.  Valves shall normally be in closed position to avoid uncontrolled flow-off.</t>
  </si>
  <si>
    <t>16.3.9</t>
  </si>
  <si>
    <t>Is each tank properly labelled?</t>
  </si>
  <si>
    <t>16.3.10</t>
  </si>
  <si>
    <t>Are storage tanks properly earthed?</t>
  </si>
  <si>
    <t>Waste</t>
  </si>
  <si>
    <t>Is all waste disposed of according to locally applicable legislation?</t>
  </si>
  <si>
    <t>Check details of the waste disposal arrangements which are in place and if these are in compliance with the relevant regulations applicable for the country of operation. Examples of waste may be waste oil, paper, scrap metal, chemicals, lamps, aerosols, contaminated clothing, used PPE, etc.</t>
  </si>
  <si>
    <t>Check details of the waste disposal arrangements which are in place and if these are in compliance with the relevant regulations applicable for the country of operation.  Examples of waste may be waste oil, paper, scrap metal, chemicals, lamps, aerosols, contaminated clothing, used PPE's, etc.</t>
  </si>
  <si>
    <t>Is the site registered as a waste generator?</t>
  </si>
  <si>
    <t>Is the location suitable for the storage of the waste containers?</t>
  </si>
  <si>
    <t>The storage location shall be adequately secured to avoid environmental problems.</t>
  </si>
  <si>
    <t>Are the containers/packages suitable for the products stored and in good condition?</t>
  </si>
  <si>
    <t>Are the containers that are used compatible with the waste shall stored? Check conformity with packaging/transportation regulation.  Look for evidence. Check if the containers are in good working condition.</t>
  </si>
  <si>
    <t>Is each waste container properly labelled?</t>
  </si>
  <si>
    <t>To avoid uncontrolled reactions, each waste container shall be properly labelled with the name of the chemical(s) shall deposited.</t>
  </si>
  <si>
    <t>Is the fire protection of this storage area adapted to the products stored?</t>
  </si>
  <si>
    <t>Give a fair judgment about the system in place.</t>
  </si>
  <si>
    <t>Give a fair judgment  about the system in place.</t>
  </si>
  <si>
    <t>Does the segregation between different hazard classes conform with the local legislation?</t>
  </si>
  <si>
    <t>To avoid reaction between waste streams it is important to have a good segregation (based upon hazard classification) in storage, handling, treatment and collection systems.</t>
  </si>
  <si>
    <t>Is the spill containment in good condition?</t>
  </si>
  <si>
    <t>The spill containment area shall be in good condition and shall be resistant to the waste stored in this containment.</t>
  </si>
  <si>
    <t>Is the emergency equipment defined in the emergency plan (based on the risk assessment) present, ready for use and regularly checked?</t>
  </si>
  <si>
    <t>Regulatory inspection and maintenance already covered in chapter 4</t>
  </si>
  <si>
    <t>Does emergency equipment include?</t>
  </si>
  <si>
    <t>In case of unintentional release of residual products or cleaning chemicals, etc. covers or blocking devices shall be used to prevent unauthorised discharges.</t>
  </si>
  <si>
    <t>In case of unprevented release of residual products or cleaning chemical etc. covers or blocking devices shall be used to prevent unauthorised discharges</t>
  </si>
  <si>
    <t>Such as life lines, harnesses, pulley/tackle, vent systems. If the procedure to rescue a man from the tank mentioned in 7.1.2.3 requires another operator to enter the tank, an additional oxygen detector has shall available</t>
  </si>
  <si>
    <t xml:space="preserve">Is the company applying GMP, GMP+ and/or HACCP principles to the operations? </t>
  </si>
  <si>
    <t xml:space="preserve">Is the company applying GMP, GMP+ and/or HACCP principles to the operations ? </t>
  </si>
  <si>
    <t>Check organisational charts.  Verify that this person has enough time and resources to assure compliance with these Guidelines.</t>
  </si>
  <si>
    <t>A pest control program shall be based upon a risk analysis. Records of product used, number and place of  pest control application, records of "maintenance", inspection of efficiency, …</t>
  </si>
  <si>
    <t>Are procedures in place for complaint handling, product recall and incident management?</t>
  </si>
  <si>
    <t>Is there a contamination response procedure in place?</t>
  </si>
  <si>
    <t>Are there measures in place to ensure that non-conforming or recalled products are not released without proper authorisation?</t>
  </si>
  <si>
    <t>Procedures present and known. Also the non-conforming or recalled products have shall clearly identified.</t>
  </si>
  <si>
    <t>Is there a documented plan for internal auditing of all areas referred to the GMP/GMP+ and HACCP questionnaire?</t>
  </si>
  <si>
    <t>On-top of the regular internal audits all areas of this Food contact questionnaire are shall audited within a regular timeframe.</t>
  </si>
  <si>
    <t>Fire Plan</t>
  </si>
  <si>
    <t>Storage and Segregation Requirements Related to Fire Protection</t>
  </si>
  <si>
    <t>Access and Emergency Exits</t>
  </si>
  <si>
    <t>Fire Water Supply and Fire Fighting Equipment</t>
  </si>
  <si>
    <t>Retention Measurements</t>
  </si>
  <si>
    <t>Constructional Fire Protection</t>
  </si>
  <si>
    <t>Technical Fire Protection</t>
  </si>
  <si>
    <t>Administrative Fire Protection</t>
  </si>
  <si>
    <t>Fire Fighting</t>
  </si>
  <si>
    <t>Storage and Handling Practices - General</t>
  </si>
  <si>
    <t>Storage Conditions</t>
  </si>
  <si>
    <t>Material Handling Equipment (MHE)</t>
  </si>
  <si>
    <t>BBS Programme</t>
  </si>
  <si>
    <t>BBS Training</t>
  </si>
  <si>
    <t>Security in Warehousing</t>
  </si>
  <si>
    <t>Site Operating Instructions and Practices</t>
  </si>
  <si>
    <t>Operator Instructions</t>
  </si>
  <si>
    <t>Record Control</t>
  </si>
  <si>
    <t>Shuttle Service</t>
  </si>
  <si>
    <t>Filling and/or Blending Operations of Liquid Products  (Drums and/or IBCs) - General</t>
  </si>
  <si>
    <t>Bulk Storage Tanks (Including Waste Storage)</t>
  </si>
  <si>
    <t>Handling Practices of Food, Food Contact and Feed Products</t>
  </si>
  <si>
    <t>Storage in Silos</t>
  </si>
  <si>
    <t>Loading and Unloading of Unpacked Products</t>
  </si>
  <si>
    <t>Packaging</t>
  </si>
  <si>
    <t>Warehousing and Shipments of Packed Products</t>
  </si>
  <si>
    <t>Fire Protection Management</t>
  </si>
  <si>
    <t>General</t>
  </si>
  <si>
    <t>The government agency issuing the operating permit will have specified the requirements with regard to the fire protection management system. Verify if such requirements are detailed in the permit or in an expert's report prepared and signed by the official fire service.</t>
  </si>
  <si>
    <t>The system has shall checked against the requirements. This can be done by the local authorities or by an independent competent party.</t>
  </si>
  <si>
    <t>Proof has shall available.</t>
  </si>
  <si>
    <t>Look for a management of change process and validate that it is executed by assessing a recent change-notification.</t>
  </si>
  <si>
    <t>Separation = physical separation of different product groups either in separate warehouses or by means of separating elements, such as a wall</t>
  </si>
  <si>
    <t>Segregation = Goods of incompatable classes shall be segregated in warehouses by an air space of at least 3.0m or by non-dangerous goods. This distance shall be increased to 5.0m when food stuffs are stored in the same warehouse as dangerous goods</t>
  </si>
  <si>
    <t xml:space="preserve">Is segregation applied between the different products as per national permit, guidance and/or regulations? </t>
  </si>
  <si>
    <t>Preferably, the storage of flammable products shall be in a separate building of approved construction and within the boundaries of the maximum defined square meters fire area. If storage is not in separate buildings, separation from other products is required. Protection shall consist of walls and fire doors in accordance with local requirements. Check fire resistance rates. Verify storage of the various products involved. Verify possible restrictions included in SDS. Seveso directive 2003/105/EU &amp; 2012/18/EU- GHS directive 1272/2008 - Directives 98/24/EU and 2007/30/EC. Incompatible dangerous goods shall be segregated from one another, as detailed in SANS 10231, SANS 10236-1 and Safety Data Sheets so as to effectively minimize risk in the event of accidental leakage or spillage or any other accident.</t>
  </si>
  <si>
    <t>Is there a procedure to prevent products not listed in the operating permit being stored in the warehouse (including products in transit)?</t>
  </si>
  <si>
    <t>Verify that this check is part of the product and warehousing order acceptance process.</t>
  </si>
  <si>
    <t>Is there a procedure to ensure that the permitted storage limits (by law or by operating permit) are not exceeded at any time?</t>
  </si>
  <si>
    <t>Is there a procedure to ensure that aerosol packaging with flammable gases are stored in separate rooms, or in metal cages, to protect the warehouse against fire spreading due to igniting aerosol packaging?</t>
  </si>
  <si>
    <t>Check the warehouse storage position against procedures.</t>
  </si>
  <si>
    <t>Are aerosol dispensers separated from toxic substances, infectious substances and flammables?</t>
  </si>
  <si>
    <t>Aerosol dispensers can explode in a fire, thereby increasing the danger to fire fighters and increasing the risk of the fire spreading.</t>
  </si>
  <si>
    <t>Is there a procedure to ensure that flammable products, or products which contain flammable gases, are not stored in basements?</t>
  </si>
  <si>
    <t>Verify that this check is part of the product and warehousing order acceptance process. This is to prevent a dangerous accumulation of ignitable gases or vapours, because basements are often poorly vented.</t>
  </si>
  <si>
    <t>Are filling and blending operations only taking place in areas separated from the storage area by fire resistant walls?</t>
  </si>
  <si>
    <t>Verify that this check is part of the product and warehousing order acceptance process. Risk of fire in areas with open handling of flammable liquids is much higher than in storage areas, and shall therefore be separated.</t>
  </si>
  <si>
    <t>Items in stock shall be recorded in a stock list (which may be held on computer media) that contains at least the following information: a) product identification (for example name, formulation and UN No.);
b) SANS 10228 classification;
c) Lot or batch number;
d) Date of receipt;
e) Quantity in stock (subdivided as appropriate, for example into total quantity, available quantity, quantity not available owing to quarantine and customs bonding);
f) Packaging type(s) and quantity held of each type;
g) Number of storage units and type (for example 800 mm × 1 200 mm pallets and number of 1 200 mm × 1 200 mm × 1 100 mm tank containers); and
h) Storage place (number of warehouse, subsection or storage bay).</t>
  </si>
  <si>
    <t>Is unrestricted site access (to premises and buildings) available to the emergency service at all times (24h and 365d per year)?</t>
  </si>
  <si>
    <t>Check during field inspection round. Check whether the keys for all the gates and buildings on the premises are issued to the emergency service, or whether the keys are kept in a key box on the premises which is accessible to the emergency service.</t>
  </si>
  <si>
    <t>Check during field inspection round.  Make a comment, if there is only one emergency exit but it has been recognised and approved by the Fire Brigade or Competent Authority written specifications. Check also if the emergency exits are unblocked and unlocked.</t>
  </si>
  <si>
    <t>Does the Fire Plan address the required fire water supply for the warehouse in terms of volume, pressure and reliability?</t>
  </si>
  <si>
    <t>See guideline below.</t>
  </si>
  <si>
    <t>See guideline below</t>
  </si>
  <si>
    <t>Water supply shall be such as to ensure an adequate response to all conceivable fires, and shall have a continuous flow rate of at least 1 200 L/min per hydrant in small warehouses. In larger warehouses in which highly flammable substances are stored and that are equipped with automatic sprinkler facilities, a capacity in the range 3 200 L/min to 6 000 L/min is likely shall required. Where it is necessary to achieve the required capacity, existing water supply systems shall be supplemented by water from a reservoir or fire fighting pond. In all cases, the water supply shall be capable of being maintained for at least 120 minutes. This considering fire sections, product-specific requirements and the need to cool nearby buildings. Verify from documentation and test certificates that the system has been tested and can supply the required volume of water.</t>
  </si>
  <si>
    <t xml:space="preserve">Verify that required hydrant system is in place and that water can be supplied at hydrant outlets at a running pressure of 1 MPa at the require flow rate. Verify from documentation and test certificates. </t>
  </si>
  <si>
    <t>Are hydrant outlets and hose connections so sited that they are easily accessible and between 15 m and 30 m away from the most likely fire areas?</t>
  </si>
  <si>
    <t>Verify by physical inspection and check site plan that hydrant positions are demarcated.</t>
  </si>
  <si>
    <t>Is each hydrant equipped with at least two fire hoses each of length at least 23m and an appropriate branch?</t>
  </si>
  <si>
    <t>Verify by physical inspection and by inspecting fire equipment registers.</t>
  </si>
  <si>
    <t>Have fire extinguishers been selected for each location in the type(s) and size(s), and containing the extinguishing media as recommended by the local fire authority?</t>
  </si>
  <si>
    <t>Verify that recommendations of local fire authority as to number and type of extinguishers have been met a  minimum.</t>
  </si>
  <si>
    <t>Are general-purpose dry chemical powder (DCP) extinguishers spaced not more than 30m apart and near building exits as well as along fire escape routes?</t>
  </si>
  <si>
    <t>Verify by physical inspection and check site plan that DCP extinguisher positions are demarcated.</t>
  </si>
  <si>
    <t>Are measures taken to adequately contain contaminated fire water?</t>
  </si>
  <si>
    <t>Are spill  or liquid retention facilities provided in stock warehouses, marshalling stock assembly areas and loading zones to contain and to allow the safe treatment of any liquid chemical spillages or contaminated fire fighting water and rainwater prior to release?</t>
  </si>
  <si>
    <t>Verify by physical inspection. Assessment to take into consideration the age of the facility. Spill trays shall in place irrespective of age of facility</t>
  </si>
  <si>
    <t>Verify by physical inspection. Assessment to take into consideration the age of the facility.</t>
  </si>
  <si>
    <t>Tertiary is typically defined as meaning "third". Verify by physical inspection that a third containment area is provided in outdoor areas. Assessment to take into consideration the age of the facility.</t>
  </si>
  <si>
    <t>Verify  questions by physical inspection.</t>
  </si>
  <si>
    <t>Are floors, whether indoors or outdoors, constructed of concrete or of another material impermeable to liquids and impervious to the dangerous goods that are stored?</t>
  </si>
  <si>
    <t>Does the constructional fire protection of the warehouse comply with the local regulations and standards and is it documented in certificates,  and if not, are there signed permissions by local authorities for the deviations?</t>
  </si>
  <si>
    <t>Look for certificates and compare with local legislation or permits. Check the practice against the Construction Plan during the field inspection round.</t>
  </si>
  <si>
    <t>Does the technical fire protection of the warehouse (e.g. smoke detection, fixed extinguishing system, smoke and heat vents, fire extinguishers) comply with the local regulations and standards and is it documented in certificates?</t>
  </si>
  <si>
    <t>Check the practice against the Fire Plan during the field inspection round. Look for certificates and compare with local legislation or permits.</t>
  </si>
  <si>
    <t xml:space="preserve">If deviations from regulations are implemented, are there signed permissions by local authorities for the deviations?
</t>
  </si>
  <si>
    <t>The fire plan (ref. Q 4.3.1) may be deviated from, for a period of time. These deviations shall be agreed by the relevant authorities and documented. The question can be scored positively if all deviations (if any) are recorded and agreed. Besides that, the practical situation shall be checked against the Fire Plan during the field inspection round and found in compliance.</t>
  </si>
  <si>
    <t>Look for certificates, as well as for indications on the equipment itself. Examples are :  automatic closing firedoors, smoke detectors, sprinklers, fire hoses, hydrants, …</t>
  </si>
  <si>
    <t>Risk assessment regarding this equipment shall be present if such devices (gas heaters, .. ) are used. If such equipment is not used (or cannot be used) this question is N/A. (temporary) Work requiring permits are handled in chapter 8.1.4</t>
  </si>
  <si>
    <t>Verify by physical inspection, testing records and emergency evacuations drills. Ideally alarm with automatic relay to the local fire authority shall be in place.</t>
  </si>
  <si>
    <t>If the fire alarm is electrically powered, is there a back up power supply or other means of sounding the alarm?</t>
  </si>
  <si>
    <t>Verify by physical inspection.</t>
  </si>
  <si>
    <t>Evidence shall be supplied that the subdivisions have been decided on in consultation with the local fire authority.</t>
  </si>
  <si>
    <t>Are manual fire alarm switches also provided throughout the premises?</t>
  </si>
  <si>
    <t xml:space="preserve">Has the design of the fire alarm system, including the number and positions of manual alarm switches and detectors, been approved by the local fire authority? </t>
  </si>
  <si>
    <t>Verify approval documentation from fire authority.</t>
  </si>
  <si>
    <t>Verify annual reviews of fire alarm system.</t>
  </si>
  <si>
    <t>Has provision been made for the operation of an evacuation signal (which may be the same as the fire alarm signal) throughout one or more fire zones or throughout the entire premises?</t>
  </si>
  <si>
    <t>Verify availability.</t>
  </si>
  <si>
    <t xml:space="preserve">Has the testing and maintenance of automatic fire detection and alarm systems been carried out? </t>
  </si>
  <si>
    <t>Verify testing and maintenance.</t>
  </si>
  <si>
    <t>It has shall clearly indicated that smoking and other activities are prohibited and that this is also followed and controlled.</t>
  </si>
  <si>
    <t>Check signage and site plan.</t>
  </si>
  <si>
    <t xml:space="preserve"> “Storage of dangerous goods – Unauthorized entry prohibited” displayed in red letters against a white background?  Verify by physical inspection  (check colure coding for sign).</t>
  </si>
  <si>
    <t>In case of emergency, is there a procedure for safe evacuation?</t>
  </si>
  <si>
    <t xml:space="preserve">Evacuation shall be a part of the emergency/fire plan. It shall also be tested annually or more often if prescribed by local legislation and all employees shall be aware of the content of this procedure.
It is recommended that nominated persons are trained and available to support the site / building evacuation except when the nomination of such persons is a legal requirement. In this case they have shall appointed. </t>
  </si>
  <si>
    <t>Verify by physical inspection and check storage plans that storage areas are clearly demarcated.</t>
  </si>
  <si>
    <t xml:space="preserve">Are nominated persons available who have received specific training in the use of fire protection devices? 
</t>
  </si>
  <si>
    <t>Check training records for fire fighters, fire brigade and emergency teams</t>
  </si>
  <si>
    <t>Check the Fire Plan.</t>
  </si>
  <si>
    <t>Is the requirement for spill clean-up equipment defined in a risk assessment, and is such equipment readily available?</t>
  </si>
  <si>
    <t>Mitigating measures may require spill clean-up equipment. Validate through interview the knowledge of the operator to handle the spills. Check the equipment during the field inspection round (sewer covers, sewer blocking systems, absorption material, oversize drums, emergency product pumps, ...... )</t>
  </si>
  <si>
    <t>Is adequate PPE available for handling spillages and are appropriate personnel trained in its use?</t>
  </si>
  <si>
    <t>Validate through operator interview and check the equipment during the field inspection round (protective gloves, goggles, inhalation protection, rubber boots, ...)</t>
  </si>
  <si>
    <t>No guidelines</t>
  </si>
  <si>
    <t>A high-rack warehouse is a single-storey building and construction heights can be up to 45 m. If flammable substances are shall stored in such a warehouse automatic firefighting facilities / sprinklers shall shall installed within the individual storage racks as well as above each row of racks. Refer SANS 10263 Part 0</t>
  </si>
  <si>
    <t>Storage and Handling Practices</t>
  </si>
  <si>
    <t>Is the warehouse structure in visibly good condition?</t>
  </si>
  <si>
    <t>Check the condition of the warehouse and warehouse area by making a field tour. Corroded steel, holes in the wall or roof, broken windows, … are indications of a bad condition of the warehouse.</t>
  </si>
  <si>
    <t>Is housekeeping in the warehouse at a good standard (e.g.. clean, tidy, paintwork, no spills, etc.)?</t>
  </si>
  <si>
    <t>A warehouse shall carry out housekeeping on a regular and routine basis.  Assess the general standard of housekeeping. Is it done daily, weekly or when necessary.</t>
  </si>
  <si>
    <t>Is there a sanitation procedure in place to control pests, such as rodents, bugs and birds?</t>
  </si>
  <si>
    <t>Pests such as rodents, bugs and birds can be a burden in the warehouse(s). Assess whether sanitation is controlled and in existence, and whether any infestation is removed. Assess whether there is a complete and documented sanitation programme in place.</t>
  </si>
  <si>
    <t>Normally only Forklift Trucks are used in the warehouse for material handling purposes. In principle, other exhaust emitting vehicles shall not be allowed, to protect operators and their working conditions. In some cases, tautliners or tilt trailers could enter for loading/unloading. In that case, the truck engine shall be shut off as soon as the vehicle is in place.</t>
  </si>
  <si>
    <t>The standard is LPG or electrical.  Diesel is not desirable, as all other types are cleaner.</t>
  </si>
  <si>
    <t>Check the condition of the floor where the floor shall be liquid tight.</t>
  </si>
  <si>
    <t>Does the site have adequate security lighting, as defined in the security risk assessment?</t>
  </si>
  <si>
    <t>There are two aspects to this question.
Firstly, is the site well lit from a security point of view?  This is a recommendation for dangerous goods to allow adequate safeguarding, and secondly, is the lighting maintained. No security risk assessment equals score zero.</t>
  </si>
  <si>
    <t>Loading/unloading docks shall be clearly marked with signs.</t>
  </si>
  <si>
    <t>Check some loading/unloading docks. If docks are damaged, check also the non conformance documentation.</t>
  </si>
  <si>
    <t>Does the warehouse have good general ventilation, meeting local requirements, and is it maintained in an operational condition?</t>
  </si>
  <si>
    <t>Check the ventilation system. "Two air changes per hour" is recommended.</t>
  </si>
  <si>
    <t>For the storage of highly flammable products, is adequate ventilation provided, through e.g. upper and lower louvres, unobstructed in at least 2 facing walls or through forced ventilation?</t>
  </si>
  <si>
    <t>In accordance with local requirements</t>
  </si>
  <si>
    <t xml:space="preserve">Check the general condition of the roads and loading docks regarding forklift accessibility. </t>
  </si>
  <si>
    <t xml:space="preserve">Are traffic flow directions clearly marked? </t>
  </si>
  <si>
    <t>Whilst establishing whether traffic flow directions/notices are clearly marked, checks shall be made to establish that the traffic flow is free from obstructions. For questions 5.1.16/17/18 more guidance can be found in Annex 2 of the "Best Practice Guidelines for Safe (Un)Loading of Road Freight Vehicles"</t>
  </si>
  <si>
    <t>The risk from traffic on site shall be limited. Ideally this shall be documented in the site risk assessment.</t>
  </si>
  <si>
    <t>Where vehicle reversing is necessary on site, a risk assessment and procedure shall be available  Reversing can be done with the aid of a warning system, under accompaniment or not permitted at all.</t>
  </si>
  <si>
    <t xml:space="preserve">Check risk assessment and procedures, presence of mirrors, practice </t>
  </si>
  <si>
    <t>Are yards, roads, paths and steps, properly surfaced, in good condition, clean and free from obstructions?</t>
  </si>
  <si>
    <t>Check yards, roads, paths and steps.</t>
  </si>
  <si>
    <r>
      <t xml:space="preserve">Is the following waste segregated for disposal/recycling in a safe and practical way and are waste bins available and emptied regularly: 
</t>
    </r>
    <r>
      <rPr>
        <i/>
        <sz val="11"/>
        <color indexed="8"/>
        <rFont val="Arial"/>
        <family val="2"/>
      </rPr>
      <t xml:space="preserve">
</t>
    </r>
  </si>
  <si>
    <t xml:space="preserve">Look for appropriate waste transfer notes. 
Check that the waste containers are correctly identified, labelled and contain waste properly segregated.
</t>
  </si>
  <si>
    <t>Are emergency showers, where required by the risk assessment, located close to all appropriate work areas, and ready to use?</t>
  </si>
  <si>
    <t>A risk assessment shall define the need and placement of these facilities. Places where corrosive, irritant and toxic products are handled shall be included. Safety Data Sheets (SDSs) can be consulted. Directive 89/391/EU</t>
  </si>
  <si>
    <t>Are unauthorised discharges into controlled waters prevented?</t>
  </si>
  <si>
    <t>There shall be a map showing storm water drains and any other effluent pipes, such as the foul sewer (usually flows to municipal sewage plant).  It is important that the storm water drains have adequate and maintained controls to prevent unauthorised discharges into rivers and public drains.  'Controlled waters' are usually defined by legislation and are rivers, streams, lakes and coastal waters.</t>
  </si>
  <si>
    <t>Where emergency containment is in place, are there systems and procedures to ensure that containment is kept empty?</t>
  </si>
  <si>
    <t>Emergency containment shall be always empty so that any leakage can be identified instantly.</t>
  </si>
  <si>
    <t>Is there a procedure which describes the way to keep the water treatment units in good condition?</t>
  </si>
  <si>
    <t>Procedures and training shall be present.</t>
  </si>
  <si>
    <t>Are the racking systems in accordance with local requirements, in good condition, protected from vehicle collision and from weathering?</t>
  </si>
  <si>
    <t>Check condition of the racks.</t>
  </si>
  <si>
    <r>
      <t xml:space="preserve">Are procedures in place to monitor and maintain the racking in good condition? 
</t>
    </r>
    <r>
      <rPr>
        <i/>
        <sz val="12"/>
        <color indexed="10"/>
        <rFont val="Calibri"/>
        <family val="2"/>
      </rPr>
      <t/>
    </r>
  </si>
  <si>
    <t>A monitoring and maintenance procedure shall be present and implemented. Check reports of monitoring and maintenance/repair reports. Refer SANS 10263 Part 0 according to the norm EN 15635 Steel static storage systems - Application and maintenance of storage equipment. Results and status of the monitoring and maintenance of the racks has shall traceable</t>
  </si>
  <si>
    <t>Is storage racking operated within maximum loading limits?</t>
  </si>
  <si>
    <t>Maximum loading limits shall be calculated (constructor/user) and can be dependant on the products (packages) stored on the racks. Check several stacks.</t>
  </si>
  <si>
    <t>Is the maximum weight indicated on the racks?</t>
  </si>
  <si>
    <t>Check if the maximum weight is indicated on the racks.</t>
  </si>
  <si>
    <t xml:space="preserve">Are all stored products and packaging materials stacked properly and safely in the warehouse(s)?
</t>
  </si>
  <si>
    <t>The stacking requirements are defined for specific reasons. The basic reason has to do with the structural strength of the packages involved. Requirements - such as total stacking height - may also be defined by the environmental and/or operational licenses. Further requirements may be defined by the customers of the assessed company. Possible sources for this information are the Safety Data Sheets or the warehousing contract. The assessor shall look for evidence in the warehouses that storage is in compliance with these requirements.
The assessor shall further check general storage conditions during an inspection round. If generally stacked packages are considered unstable and/or unsafe, the question shall be scored negatively and the assessor shall include a comment on his/her findings.</t>
  </si>
  <si>
    <t>Are empty pallets stored inside the warehouse at dedicated places and is the quantity limited to maximum half-a-day use in production?</t>
  </si>
  <si>
    <t xml:space="preserve">The storage of empty pallets inside the warehouse shall be kept to a minimum, preferably to a maximum half-day of production. If so stored, preferably it shall be done in dedicated areas. Further, it is essential that stack height is limited to maximum two meters, preventing additional risks from a chimney effect in case of fire. Further more, it is not allowed to store pallets in some storage areas (e.g. storage areas for flammable liquids, according to International Standards) </t>
  </si>
  <si>
    <t>Are empty pallets stored outside the warehouse at a safe location?</t>
  </si>
  <si>
    <t>Check distance between the warehouse walls and other obstructions.</t>
  </si>
  <si>
    <t xml:space="preserve">Are stack heights of empty pallets outside the warehouse limited to the transport stack height (approximately 3 meters), if not supported?
</t>
  </si>
  <si>
    <t>Check storage area of the empty pallets.</t>
  </si>
  <si>
    <t>Are there floor markings in the warehouse indicating storage spaces and staging areas and do these comply with national and/or additional individual company guidelines?</t>
  </si>
  <si>
    <t>Floor markings are essential in the warehouse(s) to indicate storage spaces, staging areas, routes, etc.  Assess whether this is adequate as well as sufficient aisle space, taking into account the minimum required distance between stored packaging and warehouse wall. Verify the existence of national and/or additional individual company guidelines and check whether these are all followed.</t>
  </si>
  <si>
    <t>Are there markings in the warehouse indicating walkways?</t>
  </si>
  <si>
    <t>Check if walkways or indications are present to protect pedestrians.</t>
  </si>
  <si>
    <t>Check if walkways or indications are present to protect pedestrians .</t>
  </si>
  <si>
    <t>Is adequate aisle space taken into account?</t>
  </si>
  <si>
    <t>Check during inspection round.</t>
  </si>
  <si>
    <t>Are products stored with regard to temperature and ventilation requirements, if any?</t>
  </si>
  <si>
    <t xml:space="preserve">Temperature and ventilation requirements shall be in compliance with national regulations. In addition, specific individual supplier's requirements might exist, as documented in their Safety Data Sheet or other provided information. Where needed, indirect heating such as steam/ warm air is recommended. Such systems shall be safe and permanent. Airflow shall not be directly onto stored goods, and stored goods shall be at a safe distance from the heat source.  Temperature regulation/control devices shall be visible and accessible. </t>
  </si>
  <si>
    <t>A zoning plan has shall present for all the storage area and identified according to this ATEX assessment.  The assessor shall ask for the Explosion protection document  (Article 8 Dir 99/92 EU). ATEX assessment is applicable when handling flammable products and with certain solid products, when its dust can form explosive atmospheres (ATEX would be referenced for South Africa)</t>
  </si>
  <si>
    <t>Is all equipment used in classified zones in accordance with the ATEX classification?</t>
  </si>
  <si>
    <t>The equipment used in a classified zone has shall in accordance with the classification. Check equipment and certificates.</t>
  </si>
  <si>
    <t>Are all packaged goods labelled in accordance with legislative requirements?</t>
  </si>
  <si>
    <t xml:space="preserve">Labelling requirements shall be applied to every package. Refer to SANS 10229 Part 1 Dir 2001/59 and Dir 1272/2008 are applicable. </t>
  </si>
  <si>
    <t xml:space="preserve">Samples shall be stored in accordance with local legislation and in conditions that their quality can be guaranteed during the retention period. Disposal of samples shall according to customer requirements and waste regulation. </t>
  </si>
  <si>
    <t>Check procedures, the competence of employees and the presence of applicable PPE and other applicable equipment.</t>
  </si>
  <si>
    <t>Are lights located above entrances and aisles, and not above product stacks?</t>
  </si>
  <si>
    <t xml:space="preserve">Artificial lighting shall be in accordance with SANS 10114-1. Artificial lighting shall be such that undue warming of products is avoided. </t>
  </si>
  <si>
    <t>MHE's mean all kind of powered material handling equipment such as Forklift Trucks, Reach Trucks, Order pickers, … . The equipment requirements and use shall be included in the risk assessment. Local legislation shall be checked.</t>
  </si>
  <si>
    <t>Check that all items (a-k) are documented in a procedure. Check if rules are in place and obeyed, to ensure good communication interface between the movements of MHE and operators/other people present in the warehouse. Check also if protection measures (i.e. use of wheel blocks, driving to truck) are in place when forklifts are driving on mobile ramps, when in use.</t>
  </si>
  <si>
    <t>A qualified specialist is a person recognised by the competent authority, or a person internally recognised by management and qualified as such by his job description.. Every fork-lift truck with a capacity of 750 kg or more shall only be operated by an operator who is in possession of a certificate issued by an organization approved for this purpose by the Chief Inspector of Labour. Refer Driven Machinery Regulations</t>
  </si>
  <si>
    <t xml:space="preserve">Training records in relation to accidents and damage. Refer Driven Machinery Regulations Dir 89/391 </t>
  </si>
  <si>
    <t xml:space="preserve">Refresher training shall be dependant on the risk assessment in relation to local legislation, non conformances, incidents. </t>
  </si>
  <si>
    <t>Check use and state of equipment.</t>
  </si>
  <si>
    <t>Check procedures/instructions/signs and practice.</t>
  </si>
  <si>
    <t>Mobile ramps shall be secured during use, and it has shall ensured that trailers are blocked during (un)loading.</t>
  </si>
  <si>
    <t xml:space="preserve">Check where the ignition keys are kept. Are these only accessible to authorised personnel? </t>
  </si>
  <si>
    <t>Look for load marking on lifting boom.</t>
  </si>
  <si>
    <t>Whole installation and all working parts of every lifting machine shall thoroughly examined and subjected to a performance test at intervals not exceeding12 months - check for test records and / or test stickers on MHE lifting boom. Refer Driven Machinery Regulations</t>
  </si>
  <si>
    <t>Are pre-start checks done and documented by the MHE operator on daily/shift basis?</t>
  </si>
  <si>
    <t>Verify procedure (electrical MHE shall be recharged in a ventilated building (or shed).  Check if the procedure is correctly followed.</t>
  </si>
  <si>
    <t>Check the recharge area. Comments are compulsory.</t>
  </si>
  <si>
    <t>Check the recharge area. Comments are compulsory</t>
  </si>
  <si>
    <t>Observe speed, forward driving without view, use of PPE, no double stacked transport, non use of present mirrors or horns, unsafe condition of forks while driving empty, …. Check also non conformances and training programme.</t>
  </si>
  <si>
    <t>Behaviour Based Safety</t>
  </si>
  <si>
    <t xml:space="preserve">Does the company have a BBS programme in place for warehouse operations? </t>
  </si>
  <si>
    <t>Chapter 1 of the "Best Practice Guidelines for Safe (Un)Loading of Road Freight Vehicles" provides information about the various levels in BBS application in any assessed company. The assessor shall indicate in the compulsory comments the level he/she found in the assessed company</t>
  </si>
  <si>
    <t>BBS shall be fully integrated in the warehouse’s organisation and become an integral part of the company’s culture. Not only operators, but also ancillary and administrative staff, shall be trained in and understand the principles of BBS. Look for training records and awareness.</t>
  </si>
  <si>
    <t>Trainers can be recruited internally or externally.  
In the case of internal trainers it is advisable that these have an independent position and relationship with the operators.  Ask for trainer history and both previous and current positions. 
Besides being an experienced and respected operator (of at least five years), the trainer shall be a good teacher,  objective, motivated and able to convey the message in a positive way . Try to have a talk with the BSS trainer in order to evaluate his BBS knowledge, communication  and interpersonal skills. Smaller companies will be more likely to seek a trainer from a training institute.</t>
  </si>
  <si>
    <t xml:space="preserve">Has the BBS warehouse operator training content and format (based on observation, coaching and interactive communication)  been developed? </t>
  </si>
  <si>
    <t xml:space="preserve">Check if the training content and format reflect the spirit of the BBS guidelines (or equivalent system) i.e. are carried out on a one-to-one basis between the trainer and the operator, with the trainer observing and coaching whilst addressing the behavioural skills of the operator.
</t>
  </si>
  <si>
    <t>Has the BBS warehouse operator training frequency been defined and is it implemented?</t>
  </si>
  <si>
    <t>Check training plan. The frequency may vary between once every 1 to 3 years, depending on the annual performance review of each individual  operator</t>
  </si>
  <si>
    <t>Is a personal BBS-record kept on each warehouse operator with the observations made on their behavioural skills?</t>
  </si>
  <si>
    <t xml:space="preserve">Check the training records. Any person employed longer than three months has shall fully trained. Others have shall included in the programme. Comments shall included at all times. This question is also applicable to fully integrated subcontractors (drivers). </t>
  </si>
  <si>
    <t>Are individual results from the BBS training communicated to the warehouse operators,  preventive actions agreed, recorded and implemented?</t>
  </si>
  <si>
    <t>Check the training and individual warehouse operators records. Ask operators (and integrated subcontractors) if they are informed about the outcome of their BBS training and the follow up from it.</t>
  </si>
  <si>
    <t xml:space="preserve">The ASSESSED company shall ensure that the annual data collection of the KPI’s and reporting is incorporated into their management system. In order to score positively, the assessed company shall measure the following KPIs for own employees and sub contracted warehousing employees.  (The ECTA R C programme and KPI reporting - or an equivalent system - could be the reference point for companies to use). 
Ref. http://www.cefic.org/Responsible-Care/  or   www.ecta.com </t>
  </si>
  <si>
    <t>Number of lost time accidents and personal injuries?</t>
  </si>
  <si>
    <t>Occurrences to own employees and sub contracted warehouse employees that happened on the site shall be included.  Injuries during travel to and from work shall be excluded.</t>
  </si>
  <si>
    <t>Average days of training per year?</t>
  </si>
  <si>
    <t xml:space="preserve">This KPI measures the number of training days of own employees, (office and warehouse staff) any sub contracted employees per year divided by the number of employees. 
Cross check with the training programme and the individual operator records.
</t>
  </si>
  <si>
    <t>Check that the overall results and trends as identified in 6.3.3. are documented as learning experience and included in the refresher training.</t>
  </si>
  <si>
    <t xml:space="preserve">Check for a project file with documented implementation plan and up to date status.  Check whether observations/results are filed, reported to operators/customers, analysed and used by the company to trigger corrections and improvements. </t>
  </si>
  <si>
    <t>Is there a procedure in place to identify if stored products have been tampered with, or/and are missing?</t>
  </si>
  <si>
    <t>Look for the results of annual stock taking.
This issue may also be additionally covered by periodic inspections of the stored goods, partly by the issue given attention through clear instructions to operational staff on what to notice when seeing product at any time during its stay at the warehouse facilities. Closed Circuit TV, random checks.</t>
  </si>
  <si>
    <t xml:space="preserve">Look for the results of annual stock taking.
This issue may also be additionally covered by periodic inspections of the stored goods, partly by the issue given attention through clear instructions to operational staff on what to notice when seeing product at any time during its stay at the warehouse facilities. Closed Circuit TV, random checks, </t>
  </si>
  <si>
    <t>Check the practices on sealing through interviewing drivers and verifying the instructions.  Look for a sealing procedure and the unique numbered seals shall recorded on transport documentation.
Especially, look for evidence that seal discrepancies in inbound deliveries are recorded and actions taken.</t>
  </si>
  <si>
    <t>Does the site have all the required operating licenses in line with the activities carried out ? See also PAD</t>
  </si>
  <si>
    <t>Are all processes defined in the warehouse scope covered in written operating procedures?</t>
  </si>
  <si>
    <t>Verify whether there are procedures in place for all activities shall carried out in the warehouses and described in the licenses. Check whether the procedural prescriptions are fully followed in daily practice and whether these activities are satisfactorily supervised.</t>
  </si>
  <si>
    <t>This question shall be seen in combination with question 1.3.1/2. and scores postively only if there is a documented system in place for recording and investigation, clarifying what is a non-conformance, who shall report, how and to whom, who shall investigate and the process of follow-up and close out of corrective actions.</t>
  </si>
  <si>
    <t xml:space="preserve">Are there comprehensive procedures at the facility including work permit requirements and marking of the work area, to ensure safety and to avoid exposure to hazardous materials, for non-standard and high risk operations such as: </t>
  </si>
  <si>
    <t>Check for each work permit or procedure if the requirements are clearly identified.  Check if the work permit system or procedures are implemented by :
- checking the file of work permits of the last 12 months;
- checking in detail a few recent work permits (are all the signatures and dates in place, is the necessary PPE listed,…);
- checking if the requirements of the work permit procedures are understood by the responsible personnel;
- checking the prime/back-up approval authority.
The work permit procedures shall apply to both work carried out by own personnel and work carried out by contractors and shall apply to work which is not part of the normal/principal activity in that area.</t>
  </si>
  <si>
    <t>Entry into confined spaces refers to entry into spaces where there is a risk of suffocation or poisoning by lack of ventilation (e.g. entry into tanks). This activity requires a Permit to Work system. Only N/A if no confined spaces are present at the site. Also be sure that a watchman is present during the entry.</t>
  </si>
  <si>
    <t>Breaking containment refers to dismantling pieces of equipment like pumps, valves, which may contain product. This activity may be covered by an operating procedure with relevant training of staff.</t>
  </si>
  <si>
    <t xml:space="preserve">Hot work refers to work involving the use of hot energy sources (e.g. welding), and is dependant on the area where the work is being undertaken (e.g. Flammable area) </t>
  </si>
  <si>
    <t>Applicable in electrical equipments working above the following voltages: 50 Volts for AC and 120 Volts for DC, or limits required by local legislation (whichever is more strict). A tag out/lock out procedure shall be in place so that the equipment under maintenance cannot be switched on.</t>
  </si>
  <si>
    <t>Is there evidence that personnel working in related activities are suitably trained?</t>
  </si>
  <si>
    <t>People involved in the above activities shall  have received proper training in using the equipment specified, including use of personal protective equipment (PPE). Verify records and ask the people directly involved.</t>
  </si>
  <si>
    <t>Are gas bottles used in the above work, safely stored before/during/after use?</t>
  </si>
  <si>
    <t>Empty and full bottles shall segregated and protected from the weather in extreme conditions. Also oxygen and acetylene bottles are shall segregated when not in use. Gas bottles shall chained / secured when use and when in storage</t>
  </si>
  <si>
    <t>The auditor shall look for operating procedures and training records of employees that undertake the following operations.</t>
  </si>
  <si>
    <t>The danger of nitrogen (if applied e.g. during blending or filling) has shall described, as well as the precautionary measures shall taken when working with the gas.</t>
  </si>
  <si>
    <t>Hierarchy is : not working on height preferred, but if required, provision of a fixed gantry, provision of a mobile gantry and lastly a fall restraint system. Look for a detailed risk assessment plus controls and procedures that reflect the hierarchy in the question. DIR 2001/45/EC. Refer to the "Best practice guidelines for safe working at height in the logistics supply chain"
http://www.cefic.org/Industry-support/Transport--logistics/Best-Practice-Guidelines1/General-Guidelines-/</t>
  </si>
  <si>
    <t>Look for written evidence where any of the equipment (listed a to n below) is in use on the site.</t>
  </si>
  <si>
    <t>Examples of these are systems with alarms going off in the office building, with a link going through to the fire brigade or other government emergency services</t>
  </si>
  <si>
    <t>Same guidelines as in 8.1.8.c</t>
  </si>
  <si>
    <t>Examples of these are systems with the alarm going off as meant in 8.1.8.c/d, and simultaneously warning flashlights and/or audible alarms going off outside the warehouse building(s)</t>
  </si>
  <si>
    <t>Refer to the "Best practice guidelines for safe working at height in the logistics supply chain".
http://www.cefic.org/Industry-support/Transport--logistics/Best-Practice-Guidelines1/General-Guidelines-/</t>
  </si>
  <si>
    <t>Refer to the "Best practice guidelines for safe working at height in the logistics supply chain"
http://www.cefic.org/Industry-support/Transport--logistics/Best-Practice-Guidelines1/General-Guidelines-/</t>
  </si>
  <si>
    <t>Does the planning section communicate all relevant information and instructions to the warehouse operators, including but not limited to:</t>
  </si>
  <si>
    <t xml:space="preserve">It has shall clear (procedure and/or other documentation or screen) that relevant information on each order is communicated. Check several examples. </t>
  </si>
  <si>
    <t>Designated storage places can be detailed per order or chosen by the operator (if allowed in procedure). In both cases the storage place has shall detailed in the warehouse follow-up system.</t>
  </si>
  <si>
    <t>Check the "Best Practice Guidelines for Safe (un) loading of Road Freight Vehicles, Section 8". The SULID documents can be found in: 
http://www.cefic.org/Industry-support/Transport--logistics/SULID/</t>
  </si>
  <si>
    <t>Operator instructions
It is understood that many operational activities are carried out with an interface to others, e.g. collecting or delivering drivers. The instructions to operators shall be in line with the "Best Practice Guidelines for Safe (Un)Loading of Road Freight Vehicles".</t>
  </si>
  <si>
    <t>Comprehensive procedures/instructions to the operators shall be present for all loading/unloading activities. The link to the risk analysis shall be obvious. Operators shall be interviewed about these procedures and observed during their work. Also temporary operators shall be included.</t>
  </si>
  <si>
    <t>Is a procedure in place to ensure that the maximum gross vehicle weight is not exceeded throughout the planned journey?</t>
  </si>
  <si>
    <t xml:space="preserve">It is the prime responsibility of the transport company/driver to ensure that maximum gross vehicle/axle weights are not exceeded, taking into account also intermodal legs of the journey. However, it is possible that suppliers have instructed the warehouse to carry out controls on max. vehicle weights. Verify if such instructions have been given and, if so, that adequate control measures are in place. </t>
  </si>
  <si>
    <t>Are procedures in place for checking cargo securing?</t>
  </si>
  <si>
    <t>Do the instructions cover the preferred method for securing palleted items, octabins or bags, and does it also specify the use of dunnage. Refer SANS 10187 Part 1 European Standard EN 12195-1</t>
  </si>
  <si>
    <t>Are container or truck unloading conditions clearly defined, regarding:</t>
  </si>
  <si>
    <t xml:space="preserve">Check content of written procedure. Give a score for each item (a - c) mentioned when it is clearly specified in the procedure/risk assessment and implemented in practice. </t>
  </si>
  <si>
    <t xml:space="preserve">It shall be clear that any suspect container shall be checked on toxic fumes before opening. Refer to SANS 10228  /ADR/ RID/ IMDG-Code chapter 5.5 Special provisions applicable to fumigated cargo transport units (UN 3359). 
For containers containing dangerous goods where the special provision CV 36 is given, refer to SANS 10228
</t>
  </si>
  <si>
    <t>Specifically with regard to SANS 10228 ADR classified goods, it is essential to ensure that critical pre-and after loading checks are carried out to ensure that minimal legal ADR requirements are fulfilled. Verify if such pre/after loading checks are carried out. Refer SANS 10231 for vehicle check requirements</t>
  </si>
  <si>
    <t>9.2.1.6</t>
  </si>
  <si>
    <t>Does the pre-loading checklist include the following verifications:</t>
  </si>
  <si>
    <t xml:space="preserve">There shall be a written pre-loading checklist procedure. Give a score for each item (a - i) mentioned when it is clearly specified in the procedure and implemented in practice. </t>
  </si>
  <si>
    <t>Via entry document.</t>
  </si>
  <si>
    <t>ADR licences Professional Driving Permits (PDP) and Dangerous Goods Training certificates shall be checked for validity</t>
  </si>
  <si>
    <t>Drivers shall be informed according to the "Best Practice Guidelines for Safe (Un)Loading of Road Freight Vehicles" and only be allowed in dedicated waiting areas. 
One way to inform them is by informing the transport company management using the SULID methodology</t>
  </si>
  <si>
    <t>9.2.1.7</t>
  </si>
  <si>
    <t>Are all trucks/containers checked after loading for:</t>
  </si>
  <si>
    <t xml:space="preserve">Give a score for each item (a - e) mentioned when it is clearly specified in the procedure and implemented in practice. </t>
  </si>
  <si>
    <t>Refer SANS 10263 Part 0 European Standard EN 12195-1</t>
  </si>
  <si>
    <t>Are all operational  personnel involved in stowage and cargo securing, trained in appropriate technologies for securing of packaged goods?</t>
  </si>
  <si>
    <t>Check training records and performance of operators. Check also the non conformance reports in  relation to cargo securing.</t>
  </si>
  <si>
    <t xml:space="preserve">Give a score for each item (a - j) mentioned when it is clearly specified in the procedure, in accordance with the risk assessment and implemented in practice. </t>
  </si>
  <si>
    <t xml:space="preserve">"Inventory control" means doing a cycle count to check physical stock versus logical/theoretical stock. </t>
  </si>
  <si>
    <t>This procedure shall be in accordance with customer requirements and/or product properties such as plastic decomposition, polymerisation, corrosion of drums, …</t>
  </si>
  <si>
    <t xml:space="preserve">Procedures shall be in accordance with SANS 10228, SANS 10229 Part One and SANS 10232 Part One  Dir 2001/59 and Dir 1272/2008 are applicable. </t>
  </si>
  <si>
    <t xml:space="preserve">Refer to National Road Traffic Act Chapter VIII  chapter 8.1 of ADR </t>
  </si>
  <si>
    <t>Only applicable in case of decoupling on site and picking up pre loaded trailers.</t>
  </si>
  <si>
    <t xml:space="preserve">Are record keeping requirements defined and is compliance checked regularly? </t>
  </si>
  <si>
    <t>Legal and customer requirements shall be met and full traceability shall be guaranteed. Company shall define the record retention time. The assessor shall carry out a traceability exercise, or shall ask for evidence that these are carried out, e.g. via internal audits</t>
  </si>
  <si>
    <t>Specific Types of Warehousing Activities</t>
  </si>
  <si>
    <t>A Shuttle Service Operator provides transport and warehousing for an owner of raw materials, intermediates, bulk and packaged goods (usually the manufacturer) who does not store them within the curtilage of the manufacturing site.</t>
  </si>
  <si>
    <t xml:space="preserve">Does the operator have a written shuttle service agreement with the owner of the goods? </t>
  </si>
  <si>
    <t>Check that a service agreement is in place and includes details on how the shuttling will fit in with the operating procedures of the site.</t>
  </si>
  <si>
    <t>Do the procedures clearly identify the ownership and liabilities regarding the passage of risk from owner to operator and back again if required?</t>
  </si>
  <si>
    <t>The division of responsibilities for providing adequate insurance cover shall be clearly documented between the parties, more particularly in view of product quality and possible claims.</t>
  </si>
  <si>
    <t>Third Party assessment of the industry standard is required for it shall viable.</t>
  </si>
  <si>
    <t>Check work instructions and interview operators. Port operation may be different from normal traffic rules. Forklifts and stackers are allowed on public roads in some areas of the ports.</t>
  </si>
  <si>
    <t xml:space="preserve">Are trailers/trucks used for shuttle services approved according to the local legislation for public roads?
</t>
  </si>
  <si>
    <t>Also, if shuttle service trailers/trucks are not used on public roads they have shall approved according to the local legislation for public roads.  In the case of shunting dangerous goods, all vehicles shall be approved according to Dangerous Goods regulations</t>
  </si>
  <si>
    <t xml:space="preserve">Do drivers used in shuttle service operations comply with legal requirements? </t>
  </si>
  <si>
    <t>Also, if shuttle service trucks are not used on public roads, drivers shall have a valid driving licence for public roads. In case of dangerous goods they shall have a valid Professional Driving Permit - Dangerous  ADR licence for the relevant class(es). The company shall observe expiry dates and check the driving licence on regular intervals. Periodic training according to Article 7 Directive 2003/59/EC shall be provided and deadlines for completion of the training shall be monitored by the company</t>
  </si>
  <si>
    <t>Filling and/or Blending Operations of Liquid Products  (Drums and/or IBCs)</t>
  </si>
  <si>
    <t>Following questions shall be asked additionally if drum/IBC filling and/or blending is also executed at the warehouse, otherwise the sections are marked N/A. These questions are specifically related to the filling/blending area.</t>
  </si>
  <si>
    <t>Has a risk assessment been carried out for specific risks relating to all products filled or blended and all filling and blending lines, including:</t>
  </si>
  <si>
    <t>Check if exposure limits as required by local legislation are evaluated and if there is proof that these are not exceeded. Plans shall be in place to reduce exposure if excessive reading are identified. Technical and organisational measures shall be given higher priority than to the use of PPE.</t>
  </si>
  <si>
    <t>Check if exposure limits as required by local legislation are evaluated and if there is proof that these are not exceeded. Plans shall be in place to reduce exposure if excessive reading are identified. Technical and organisational measures shall be given higher priority than to the use of PPE</t>
  </si>
  <si>
    <t xml:space="preserve">Are records kept of operators involved in the handling of CMR products ?
Regulation (EU) 109/2012 amending REACH as regards CMR substances </t>
  </si>
  <si>
    <t>Is the floor area clean, dry and free from obstacles?</t>
  </si>
  <si>
    <t>Are emergency exits from the filling/blending area clearly marked, immediately accessible and free from obstacles?</t>
  </si>
  <si>
    <t>When drum/IBC filling is undertaken directly from the tank vehicle, is it via a fixed installation?</t>
  </si>
  <si>
    <t xml:space="preserve">Refer to ATEX requirements  Directives 98/24/EU, 94/9/EC and 99/92/EC
</t>
  </si>
  <si>
    <t>Is the filling equipment in good condition and well maintained?</t>
  </si>
  <si>
    <t>Are dedicated hoses in use?</t>
  </si>
  <si>
    <t>Dedicated hoses for every (type of) product. If yes, check if they are clearly labelled or is a mix-up prevented by other measures.</t>
  </si>
  <si>
    <t xml:space="preserve">Dedicated hoses for every (type of) product. If yes, check if they are clearly labelled or is a mix-up prevented by other measures </t>
  </si>
  <si>
    <t>Are hoses in use tested annually, repaired or replaced as needed, and records kept accordingly?</t>
  </si>
  <si>
    <t>They shall show a clear label/mark to provide traceability.</t>
  </si>
  <si>
    <t>They shall show a clear label/mark to provide traceability</t>
  </si>
  <si>
    <t>Are conveyors equipped with appropriate gangways to allow safe crossing for the operator?</t>
  </si>
  <si>
    <t>When filling is automated, is the filling machine equipped with:</t>
  </si>
  <si>
    <t>Technical description of the equipment, certificates and practice shall be checked.</t>
  </si>
  <si>
    <t>Does the filling system incorporate an automatic shut-off driven by the measurement of the product dispensed?</t>
  </si>
  <si>
    <t>Are the loading lines and valves identified with clear, easy to read markings indicating contents or line number?</t>
  </si>
  <si>
    <t>Each and every line needs to have positive identification.</t>
  </si>
  <si>
    <t>For flammable products:</t>
  </si>
  <si>
    <t>Adequate earthing is essential for the filling of drums with flammable products (class I &amp; II products). So, if wires and clamps are used to fix to the drums/other packaging they shall be in good condition. Verify if there is a warning system (i.e. red light signal) available, preventing the filling operation being started if there is an earthing failure. The earthing mechanism shall be checked annually; verify if this is done and documented. The vehicle earthing mechanism may also be interlocked with the discharge pump, so that the pump will not operate unless the vehicle is properly earthed / grounded.</t>
  </si>
  <si>
    <t xml:space="preserve">Validate through test certificates. </t>
  </si>
  <si>
    <t>Validate through checking documented proof. The integrity of the earthing / grounding system and its resistance to earth, which shall not exceed 10 ohms, shall be checked annually and records kept.</t>
  </si>
  <si>
    <t>Are there facilities for lifting drums/bags to the blending vessels without risk of injury?</t>
  </si>
  <si>
    <t xml:space="preserve">Are emergency showers present near to the working area and ready to use?
</t>
  </si>
  <si>
    <t xml:space="preserve">Is there a liquid-tight floor in the drumming/blending area? </t>
  </si>
  <si>
    <t>Does the filling area have a system of spill containment?</t>
  </si>
  <si>
    <t>Is any spilled material disposed of safely?</t>
  </si>
  <si>
    <t>Is exposure to product vapours adequately controlled?</t>
  </si>
  <si>
    <t xml:space="preserve">The drumming area shall be well ventilated taking into account products filled and taking into account acceptable working conditions. In specific situations (see also risk analysis) a vapour treatment system can be needed. </t>
  </si>
  <si>
    <t>Is the vapour vent outlet connected to a vapour treatment unit, if required (e.g. for acids, alkalis and highly toxics)?</t>
  </si>
  <si>
    <t>Are areas around pumps, valves and fittings free from any evidence of leaks?</t>
  </si>
  <si>
    <t>Accidental leakages can occur but shall be remediated as soon as possible and the spillage shall be contained and cleaned up immediately. The assessor shall look for the presence of repeated leakage, maintenance records, non conformances regarding leakages, interview operators</t>
  </si>
  <si>
    <t>Is the exterior of the packaging clean and free of product contamination?</t>
  </si>
  <si>
    <t>This includes the storage of liquids what is required for the operation of the site and/or running of the fleet as also intermediate bulk storage of chemicals on behalf of customers.  The assessor shall complete this section by means of a physical inspection and a check of the documented evidence (e.g. drawings, purchase specifications, license, inspection reports, certificates, etc.).</t>
  </si>
  <si>
    <t>Are the tanks approved for the goods stored and identified/labelled accordingly?</t>
  </si>
  <si>
    <t>Storage of goods in non-adequate tanks can lead to serious accidents. Look for certificates showing the approval of the tanks used. Check labels on tanks and tubes. High level alarms, cathodic protection, bund capacity 110%,  Good maintenance includes the prevention of leakages, monitoring of these events, ex-proof equipment, ...</t>
  </si>
  <si>
    <t>For above ground tanks, is the spill containment (e.g. bunding) in good condition and in compliance with local regulations?</t>
  </si>
  <si>
    <t>Is there no visible evidence of leaks (fittings, pumps, tanks, valves etc.) or spills?</t>
  </si>
  <si>
    <t>Does the company do periodic inspection of underground storage in compliance with local regulations?</t>
  </si>
  <si>
    <t>10.2.5.1/3 : Drums and/or IBC's shall be visually inspected for defects. Verify if UN certified packaging have shall used for involved products. Normally drums will be purchased either by contracted party or by the warehouse operator (outsourced) and directly delivered to the warehouse. It is the responsibility of the operator to ensure that correct drums are checked prior to use. Assess practices/responsibilities and verify correct implementation. ADR chapter 6</t>
  </si>
  <si>
    <t>Are classified products packed in the correct UN performance packaging?</t>
  </si>
  <si>
    <t>Is the drum flushed with inert gas prior to filling, if required?</t>
  </si>
  <si>
    <t>10.2.5.4/9 : The aim of these questions here is to obtain a sound assessment of the operations, which take place in real practice. Specifically, the initial velocity at a filling with hazardous products is essential to avoid potential risk of accumulating static discharges. It is also essential that correct closures are put back to the original packaging to avoid potential leakages.</t>
  </si>
  <si>
    <t xml:space="preserve">Is initial velocity of liquid entering the drum limited until the inlet nozzle is well covered? </t>
  </si>
  <si>
    <t>Is the maximum filling ratio/degree defined and controlled?</t>
  </si>
  <si>
    <t>Is a venting or vapour treatment system installed for vapours in the filling area?</t>
  </si>
  <si>
    <t>A vapour treatment system shall be available to remove vapours. (Suction, ventilation, carbon filters, absorption system, scrubber). Process shall be in place to prevent unintended chemical reaction</t>
  </si>
  <si>
    <t>Are individual plugs removed from each drum put back into the same drum after filling?</t>
  </si>
  <si>
    <t xml:space="preserve">Are product safety labels used and applied according to legislative requirements?
</t>
  </si>
  <si>
    <t xml:space="preserve">Check a sample of drummed products in storage against the documentation (SDS). Refer to CLP legislation: 
CLP http://echa.europa.eu/web/guest/regulations/clp/legislation
</t>
  </si>
  <si>
    <t>10.2.5.11/13 : Check during inspection round at the filling/blending area.</t>
  </si>
  <si>
    <t>Are all blending vessels stable and supported?</t>
  </si>
  <si>
    <t>Is there a procedure in place for the legal disposal of packages?</t>
  </si>
  <si>
    <t>Check procedure and implementation of it.</t>
  </si>
  <si>
    <t>Is a safe drum line installation cleaning process in place?</t>
  </si>
  <si>
    <t>Loading and/or Unloading of Bulk Solids</t>
  </si>
  <si>
    <t>Following questions shall be asked additionally if bulk solid storage in silos and (un)loading handling is also done at the warehouse, otherwise the sections are marked N/A.</t>
  </si>
  <si>
    <t>Are silos equipped with:</t>
  </si>
  <si>
    <t>Manholes shall be covered by a hatch which is provided with a rim that prevents moisture to enter the silo.</t>
  </si>
  <si>
    <t>Long radius bends are bends with a minimum radius of 10-12 times the pipe diameter.</t>
  </si>
  <si>
    <t>Is content/level measurement installed on each silo?</t>
  </si>
  <si>
    <t>Check the silos and equipment.</t>
  </si>
  <si>
    <t>Are blowers oil free?</t>
  </si>
  <si>
    <t>Is there a filter on blower air intake?</t>
  </si>
  <si>
    <t>Check if there is a temperature measurement on the transfer line and check in there is a procedure.</t>
  </si>
  <si>
    <t>Are conveying pressure and velocity controlled?</t>
  </si>
  <si>
    <t>Check if there is procedure covering the transfer conditions like pressure and temperature.</t>
  </si>
  <si>
    <t>Are all rotating parts protected?</t>
  </si>
  <si>
    <t xml:space="preserve">Check that all rotating equipment is covered. </t>
  </si>
  <si>
    <t>Are product hose requirements defined and are they compliant?</t>
  </si>
  <si>
    <t>Check if there are specific requests from customers and whether these are complied with.</t>
  </si>
  <si>
    <t>Check some unloading hoses.</t>
  </si>
  <si>
    <t>Are all inlet and outlet connections capped, clearly identified and in good condition?</t>
  </si>
  <si>
    <t>Flange is equivalent to cap. Caps are necessary to prevent dust from entering in the hoses, which can have a serious impact on product quality.</t>
  </si>
  <si>
    <t>Is the measuring system (weighbridge) calibrated according to legal requirements?</t>
  </si>
  <si>
    <t>Verify records of tests.</t>
  </si>
  <si>
    <t>Whether the electrical equipment is correctly rated will depend on the Area/zone classification as defined by design practices and as required by regulations.</t>
  </si>
  <si>
    <t>Are bonding/earthing wires and clamps in good condition?</t>
  </si>
  <si>
    <t>Adequate earthing is essential for the (un) loading of trucks. So, if wires and clamps are used to fix to the trucks they shall be in good condition. Verify if there is a warning system (i.e. red light signal) available, preventing the (un)loading operation being started if there is unearthing failure. The earthing mechanism shall be checked annually; verify if this is done and documented.</t>
  </si>
  <si>
    <t>Adequate earthing is essential for the (un) loading of trucks. So, if wires and clamps are used to fix to the trucks they shall be in good condition. Verify if there is a warning system (i.e. red light signal) available, preventing the (un)loading operation being started if there is anearthing failure. The earthing mechanism shall be checked annually; verify if this is done and documented.</t>
  </si>
  <si>
    <t>Is earthing equipment regularly tested?</t>
  </si>
  <si>
    <t>Check unloading procedures and evidence that earthing systems are regularly tested.</t>
  </si>
  <si>
    <t>Is there a separate earth connection for each silo to the main earthing grid?</t>
  </si>
  <si>
    <t>Verify documents.</t>
  </si>
  <si>
    <t>Check with requirements on SDS sheets from customers.</t>
  </si>
  <si>
    <t>Check with legal permits. The assessed company shall also have a system in place for a periodical testing of the required capacity.</t>
  </si>
  <si>
    <t xml:space="preserve">Are emergency stop buttons present, easily accessible and clearly marked?
</t>
  </si>
  <si>
    <t xml:space="preserve">Check the presence of emergency buttons and signage. The system shall stop the process immediately.
</t>
  </si>
  <si>
    <t xml:space="preserve">Check the presence of emergency buttons and signage. The system shall stop the process immediately
</t>
  </si>
  <si>
    <t xml:space="preserve">Is an alarm system available in the area, so that an operator can call for help if needed?
</t>
  </si>
  <si>
    <t>Check presence of alarm systems or radio availability.</t>
  </si>
  <si>
    <t>Is the emergency button tested regularly?</t>
  </si>
  <si>
    <t>Check procedure, records and interview operators.</t>
  </si>
  <si>
    <r>
      <t xml:space="preserve">Are emergency warnings present and visible?
</t>
    </r>
    <r>
      <rPr>
        <i/>
        <sz val="12"/>
        <color indexed="30"/>
        <rFont val="Calibri"/>
        <family val="2"/>
      </rPr>
      <t/>
    </r>
  </si>
  <si>
    <t xml:space="preserve">It is understood that many operational activities are carried out with an interface to others, e.g. collecting or delivering drivers. The instructions to operators shall be in line with the "Best Practice Guidelines for Safe (Un)Loading of Road Freight Vehicles".
</t>
  </si>
  <si>
    <t>Operations
It is understood that many operational activities are carried out with an interface to others, e.g. collecting or delivering drivers. The instructions to operators shall be in line with the "Best Practice Guidelines for Safe (Un)Loading of Road Freight Vehicles"</t>
  </si>
  <si>
    <t>Is a documented procedure in place for loading from and/or unloading into silos by designated operators?</t>
  </si>
  <si>
    <t>Verify documentation. Verify if specific supplier's requirements exist and whether they are implemented accordingly. Check if supervision is done in practice.</t>
  </si>
  <si>
    <t>Is it ensured that the driver and/or the operator stay in control during the full loading/discharge operation?</t>
  </si>
  <si>
    <t>Verify with loading procedure. The driver shall follow the loading operation from a safe location to avoid collisions with forklifts.</t>
  </si>
  <si>
    <t>Are the reception silo and the vehicle readily visible to the driver/operator?</t>
  </si>
  <si>
    <t>Check process and lay-out.</t>
  </si>
  <si>
    <t>Are procedures in place to ensure that the right product goes into the right silo and that sufficient space is available?</t>
  </si>
  <si>
    <t>Check the equipment.</t>
  </si>
  <si>
    <t>Is there enough clearance around silos for truck manoeuvring?</t>
  </si>
  <si>
    <t>Vehicles shall have completely free access and exit from the gantry. Under no circumstances shall a vehicle be required to reverse into a gantry. The unloading area shall have easy access, adequate manoeuvring space and a flat surface. During unloading, the bulk trucks need to park in the close vicinity of the silo. (about Maximum 6 meters). During the unloading the truck trailer is tilted to assist discharge (up to upright position). The area above the trailer tilt position shall therefore be free of overhead structures such as pipe racks or electric wiring.</t>
  </si>
  <si>
    <t>Is the (un)loading area well surfaced?</t>
  </si>
  <si>
    <t>Check the condition of the surface.</t>
  </si>
  <si>
    <t>Is sufficient clearance available for tipping trucks and containers (if applicable)?</t>
  </si>
  <si>
    <t>Check if there are no obstructions above the unloading area.</t>
  </si>
  <si>
    <t>Check on-site.</t>
  </si>
  <si>
    <t xml:space="preserve">Is there a clear escape route from the (un)loading area to the defined assembly point?
</t>
  </si>
  <si>
    <t>Check on-site. The final destination of people escaping shall be defined in the emergency plan of the site.</t>
  </si>
  <si>
    <t>Check on-site. The final destination of people escaping shall be defined in the emergency plan of the site</t>
  </si>
  <si>
    <t>Is the gantry and vehicle covered by a weatherproof roof?</t>
  </si>
  <si>
    <t>Is equipment available to get safely on top and to work safely at the silo area?</t>
  </si>
  <si>
    <t>Check if there are no obstructions on the stairs or platforms. Refer to the "Best practice guidelines for safe working at height in the logistics supply chain".</t>
  </si>
  <si>
    <t>Check if there are no obstructions on the stairs or platforms. Refer to the "Best practice guidelines for safe working at height in the logistics supply chain"</t>
  </si>
  <si>
    <t>Are stairs/ladders clean and free from obstruction?</t>
  </si>
  <si>
    <t>Check the condition of the gantry.</t>
  </si>
  <si>
    <t>Is the gantry floor constructed to prevent slipping?</t>
  </si>
  <si>
    <t>Check on-site. If no gantry present, this and other questions on gantries are not applicable.</t>
  </si>
  <si>
    <t xml:space="preserve">Are pipelines regularly inspected, maintained and actions recorded?
</t>
  </si>
  <si>
    <t xml:space="preserve">Are gantries and pipelines protected against collisions?
</t>
  </si>
  <si>
    <t>This protection can be of different types, such as protection poles, removable gantries, protection devices.</t>
  </si>
  <si>
    <t>This protection can be of different types, such as protection poles, removable gantries, protection devices</t>
  </si>
  <si>
    <t>Are the silos, the loading lines, and the valves identified with clear, easy to read markings, indicating the contents and/or identification numbers?</t>
  </si>
  <si>
    <t>Silos shall be clearly labelled and unloading caps shall be locked to avoid mis-unloadings.</t>
  </si>
  <si>
    <t>Cleaning procedures, dependant on the products handled/stored, shall be present and implemented.</t>
  </si>
  <si>
    <t>Check on-site</t>
  </si>
  <si>
    <t xml:space="preserve">Are (un)loading procedures available and are they known by operators? </t>
  </si>
  <si>
    <t>Check on-site and interview operators. Refer to the "Best practice guidelines for safe tipping of silo trucks/trailers, silo containers and bag-in-box containers" and the "Best Practice Guidelines for Safe (un) Loading of Road Freight Vehicles".</t>
  </si>
  <si>
    <t>Check on-site and interview operators. Refer to the "Best practice guidelines for safe tipping of silo trucks/trailers, silo containers and bag-in-box containers" and the "Best Practice Guidelines for Safe (un) Loading of Road Freight Vehicles"</t>
  </si>
  <si>
    <t>Are procedures in place to avoid the dangerous formation of dust?</t>
  </si>
  <si>
    <t>Preventative measures shall be taken to prevent the accumulation of polymer fines and dust. Good housekeeping is therefore essential. Verify if procedures are in place and followed to avoid potential risks.</t>
  </si>
  <si>
    <t>Are manholes/hatches kept tightly closed when not in use?</t>
  </si>
  <si>
    <t>Check unloading procedure and practice. Only those manholes used for filling shall be opened at unloading, the rest of the manholes shall be closed.</t>
  </si>
  <si>
    <t xml:space="preserve">Can vehicle(s) easily leave the unloading area in the event of emergency and is the escape route unobstructed?
</t>
  </si>
  <si>
    <t>Check the driving route. Refer to "Best Practice Guidelines for Safe (un) Loading of Road Freight Vehicles". Annex 2</t>
  </si>
  <si>
    <t>11.1.1</t>
  </si>
  <si>
    <t>Are there GMP/GMP+/HACCP (or similar) principles as part of the quality system?</t>
  </si>
  <si>
    <t>Check if the quality manual, standard operation procedures and other documents contain chapters or parts with references to GMP/HACCP standards (or similar standards such as FEMAS (Flavour and Extract Manufacturers Association of the United States), FAMI/QS (European Feed Additives and Premixtures Quality System)). A comment from the assessor is necessary. Which standard has been taken into account when the GMP/HACCP principles have been implemented by the assessed company? E.g. assessed company  handles Feed products only. Comment: The company has implemented the HACCP principles according to directive EU183/2005</t>
  </si>
  <si>
    <t>Is there an adequate contamination and degradation prevention procedure implemented and maintained, based upon a risk assessment?</t>
  </si>
  <si>
    <t xml:space="preserve">Check if a risk assessment towards potential contamination and degradation is in place, in combination with adequate contamination prevention procedures. Check if these procedures and the implementation of them can guarantee an acceptable risk level.  </t>
  </si>
  <si>
    <t>Check if the MOC procedure is taking these issues into account, including their potential influence on the quality of food products.</t>
  </si>
  <si>
    <t xml:space="preserve">Operational personnel engaged in product sampling, testing, handling, storage, packaging and transportation operations which may affect the quality of Food, Food Contact Materials, and animal Feed products shall:
-  be qualified for the tasks shall performed in accordance with the company policy,
- have received the proper information and / or training for working on sensitive product applications and for using job-specific procedures (SOP’s),
- practice good sanitary and health practices,
- wear clean clothing adequate for the work performed.
</t>
  </si>
  <si>
    <t xml:space="preserve">All operational, technical and administrative personnel involved in the handling and distribution of  Food, Food Contact Materials and animal Feed products shall be fully aware of the requirements of these guidelines, and be trained accordingly. Check training records. </t>
  </si>
  <si>
    <t>Check qualification records. Also non-operational personnel (e.g. logistics, marketing, etc.) involved in the administration of the Food, Food Contact Materials / Animal Feed Products supply chain shall have received a proper training focused on the sensitivity of the product applications.</t>
  </si>
  <si>
    <t>Are traceability and product conformity issues sufficiently implemented in all processes?</t>
  </si>
  <si>
    <t>Is the company able to provide full traceability on product origin and its own operations?</t>
  </si>
  <si>
    <t>Traceability requires having a process in place for tracking the history of material from the manufacturer’s final storage to the final delivery to customers by means of recorded identification.  The entire distribution chain shall provide a full traceability (via lot numbers etc.) in order to allow fast and efficient investigation of any quality issue and product recall when required.  shall traceable, every delivery shall be identified by the product name, and a lot number, and shall be accompanied by the appropriate shipping and quality documentation.  The records shall document all shipments of Food Contact products and be properly filed. These records shall, as a minimum, identify by batch or lot where and to whom the product was shipped, the quantity, the carrier and the date of shipment.</t>
  </si>
  <si>
    <t>Is the company able to provide full traceability on product destinations?</t>
  </si>
  <si>
    <t>Are there procedures in place and documentation available to ensure consistency of  product quality?</t>
  </si>
  <si>
    <t>Are there procedures in place and documentation available to ensure consistency of  product quality ?</t>
  </si>
  <si>
    <t>Is it ensured that bulk transport equipment and containers received and delivered are properly sealed (if so required)?</t>
  </si>
  <si>
    <t>All tank/silo trucks, rail cars and containers shall be properly sealed with tamper-resistant devices if so required by the shipper/receiver/legislation . It is recommended to record seal numbers on shipping documents. The identification and the integrity of the seals shall be checked at the sending and at the receiving locations. Any product received with violated or broken seals shall be considered as no longer a Food Contact grade product, unless an investigation of the cause, a risk assessment and a full analysis of all specification items allow a qualified person to re-qualify the product with proper documentation, which is then kept on file.</t>
  </si>
  <si>
    <t>Are banned lists for particular products available?</t>
  </si>
  <si>
    <t xml:space="preserve">A similar question is already given in the standard questionnaires of SQAS TS, and CL. However, in the GMP area,  some official lists are available from associations. These lists shall be used by the companies involved in the particular business sector. For example, the FOSFA LIST OF BANNED IMMEDIATE PREVIOUS CARGOES which can be used for Food and IDTF for feed products. </t>
  </si>
  <si>
    <t xml:space="preserve">Are there written procedures for sampling in place and maintained?
</t>
  </si>
  <si>
    <t>Are there written procedures for sampling in place and maintained ?</t>
  </si>
  <si>
    <t xml:space="preserve">Are utensils and sampling devices cleaned and stored in a manner to prevent contamination? 
</t>
  </si>
  <si>
    <t>If sampling is required by the customer, procedures shall be in place shall compliant to the customers' requirements. The sampling devices that are used shall be cleaned and stored in such a way that contamination by using these devices is not possible. This cleaning and storage depends on the quality grade needed, the type of equipment, and the potential contamination. Contamination can occur between products (cross contamination) or from the surroundings (dust, water, vermin, .. ). Cleaning methods are shall appropriate to the sampling material and the products shall sampled. The storage situation has to guarantee the state of cleanliness.</t>
  </si>
  <si>
    <t>Are there appropriate precautions taken to avoid cross-contaminations and degradation during operations?</t>
  </si>
  <si>
    <t>Are there appropriate precautions taken to avoid cross-contaminations and degradation during operations ?</t>
  </si>
  <si>
    <t>Written records of equipment cleaning, maintenance and operations shall be maintained. When the cleaning of equipment is necessary, for instance in the case of product change or maintenance activity, a documented cleaning procedure, validated for effectiveness, shall be applied. The water and the disinfection products that are used for such cleaning activities shall be of a proven suitable quality.</t>
  </si>
  <si>
    <t>Is each piece of equipment designed and used in a manner that minimises the potential for contamination or degradation of the product with lubricants, coolants, metal fragments, or other extraneous materials e.g. from pressurised air?</t>
  </si>
  <si>
    <t xml:space="preserve">Any substance required during the operation  e.g. lubricants or coolants, shall not come into contact with Food Contact products. Therefore each piece of equipment used during the process shall be designed and used in a manner that minimizes the potential contamination. Design records, practical evidence and maintenance performance/records shall be investigated. The substances used as lubricants and coolants shall be non toxic and/or authorised for food grade applications. When pressurised air is used in direct contact with the product, special precautions shall be taken to avoid any contamination with extraneous materials like hydraulic oil and particles. </t>
  </si>
  <si>
    <t>Are there effective procedures in place such as buffering or cleaning of equipment to monitor or avoid cross contamination when switching/changing between different grades/products?</t>
  </si>
  <si>
    <t>Cross contamination between different products or between products of different composition has shall avoided. 
Buffering refers to the “hold up” capacity that the company shall have to store materials while checks are carried out to confirm that cross contamination has not happened</t>
  </si>
  <si>
    <t xml:space="preserve">Is there a physical separation or a control system to segregate products that have been released for use or distribution from products pending release, non-conforming products or product returns? </t>
  </si>
  <si>
    <t>Cross contamination between those products within specification and those out of specification has shall avoided. Physical separation, or an effective control system, has shall in place to avoid product out of specification being released as product within specification</t>
  </si>
  <si>
    <t>Is a procedure present and is it known how a contamination shall be handled? This procedure has to specify what to do with both smaller and major contamination including communication requirements.</t>
  </si>
  <si>
    <t xml:space="preserve">Are procedures in place for internal audits?
</t>
  </si>
  <si>
    <t>Is the bulk storage equipment designed and used to protect the product quality?</t>
  </si>
  <si>
    <t>Food, Food Contact and Feed products have shall stored in tanks or silos under conditions not affecting product quality. Special attention shall be taken to avoid any contamination of the product while residing in the storage tank/silo and piping system. The recommendations of the manufacturer concerning the design and material of the storage equipment shall be followed, as well as the requirements of the customer.</t>
  </si>
  <si>
    <t>Are all pieces of equipment coming in contact with the product compatible with the product and in compliance with requirements?</t>
  </si>
  <si>
    <t>Verify proper documentation about the compatibility of equipment materials with the product, e.g. inspection and approval of storage tank, silo and piping system  by the manufacturer of the product or his authorised third party. Verify that materials of construction for the storage equipment comply with all legal requirements for the kind of product and type of equipment. Check related documentation.</t>
  </si>
  <si>
    <t>Food, Food Contact and feed products may be hygroscopic and sensitive to oxidation. Atmospheric vents shall be equipped with drying devices to protect the product against humidity. Nitrogen blanketing is the preferred means of keeping the product dry, preventing oxidation and ensuring the shelf-life. The quality of the blanketing gas shall be controlled and shall comply with legal requirements (food and drug law, GMPs etc.), especially regarding the absence of dust.</t>
  </si>
  <si>
    <t>Verify documentation to give evidence for compatibility of the blanketing gas.</t>
  </si>
  <si>
    <t>Is it ensured that the storage temperature is always kept within a defined range and controlled, if necessary for product quality or stability?</t>
  </si>
  <si>
    <t>The storage temperature shall always comply with the individual requirements of the particular Food Contact product. The recommendations of the manufacturers shall be considered.</t>
  </si>
  <si>
    <t>Do you ensure that your sampling installation is able to provide a representative sample?</t>
  </si>
  <si>
    <t>Verify that sampling points and devices are installed at places in bulk storage systems to provide representative samples. This is of special importance when batches are mixed.  In these cases, ring systems (circulation line) are recommended. Otherwise sampling has shall conducted at the filling station after line clearance.</t>
  </si>
  <si>
    <t xml:space="preserve">Is there a procedure in place that requires the driver/operator to only open one tank lid at a time during loading? </t>
  </si>
  <si>
    <t>Verify that all loading activities are described in written procedures. It is recommended to use and file a loading checklist, signed by the loading operator. Special attention (and in addition to normal loading and unloading procedures) shall be given to the fact that only one tank lid at a time is open during loading. This to avoid contamination of any kind.</t>
  </si>
  <si>
    <t>Is the entire equipment in contact with products designed to protect product quality?</t>
  </si>
  <si>
    <t>Is the loading equipment in contact with products dedicated, or, are validated cleaning procedures applied between loadings?</t>
  </si>
  <si>
    <t>It is recommended that the entire loading equipment, including the piping system, pumps, valves, flow elements, rigid loading arms or flexible hoses are dedicated for only one particular Food Contact product and clearly labelled. Alternatively, the last utilisation of the entire loading equipment shall be, as a minimum, for the same product of industrial grade or another acceptable Food Contact product. In any case, a written cleaning procedure, validated for effectiveness, shall be used whenever a change in product service is necessary.</t>
  </si>
  <si>
    <t>Is the unloading equipment in contact with products dedicated, or, are validated cleaning procedures applied between unloadings?</t>
  </si>
  <si>
    <t>It is recommended that the entire unloading equipment, including piping systems, pumps, filters, valves, flow measuring elements, is also dedicated for only one particular  food, food contact materials / animal feed materials  and clearly labelled. Alternatively, the last utilisation of the entire unloading equipment shall be, as a minimum, for the same product in industrial/technical grade or other acceptable pharmaceutical or food grade products. In any case, a written cleaning procedure, validated for effectiveness, shall also be used whenever a change in product service is necessary. Unloading is preferably carried out by using a pump and a rigid arm, or a flexible hose connected to the bottom valve of the transport equipment. A filter on the vapour phase inlet is recommended to avoid ingress of particles during unloading. Alternatively, the unloading may be achieved by pressurising the transport equipment with clean nitrogen or dry, filtered air.</t>
  </si>
  <si>
    <t>Is all the equipment in contact with products identified?</t>
  </si>
  <si>
    <t>Check for proper and resistant labelling of pipes, unloading valves, hoses etc.</t>
  </si>
  <si>
    <t>Is all the equipment in contact with products capped and/or properly stored after the operation, according to written procedures?</t>
  </si>
  <si>
    <t>The entire equipment including all connections and hoses shall be immediately drained and capped after usage in order to avoid contamination with dust and moisture. Flexible hoses and other loading devices have shall properly stored to avoid contamination and misuse. It is recommended to use the customer's own dedicated hoses and connectors for unloading at customer sites.</t>
  </si>
  <si>
    <t>According to customer requirements or by default (on own initiative), valves and openings can be sealed after loading. If needed, seal numbers are shall mentioned on accompanying documents.</t>
  </si>
  <si>
    <t>If seals are present on a recipient shall unloaded these have shall checked for their integrity. The results have shall mentioned on the accompanying documents.</t>
  </si>
  <si>
    <t>Is the environment and the entire equipment in contact with products designed to protect product quality?</t>
  </si>
  <si>
    <t>Is the environment and the entire equipment in contact with products designed to protect product quality ?</t>
  </si>
  <si>
    <t>Is the equipment in contact with products dedicated, or are validated cleaning procedures applied in case of product changes?</t>
  </si>
  <si>
    <t>It is recommended that every piece of equipment in contact with the product, including piping systems, hoses, pumps, filters, valves, and flow measuring elements, are dedicated for only one particular Food, Food Contact and Feed product and clearly labelled. Alternatively, the last utilisation of the relevant equipment shall be, as a minimum, for the same product in industrial/technical grade or other acceptable pharmaceutical or food grade products. In any case, a written cleaning procedure, validated for effectiveness, shall be used whenever a change in product service is necessary. The equipment shall be made of material that is easy to clean. All accessories such as gaskets or pump seals shall be made of food/cosmetic/pharmaceutical compatible material (asbestos is forbidden).</t>
  </si>
  <si>
    <t>Is the equipment in contact with products clearly identified?</t>
  </si>
  <si>
    <t>Check for proper and resistant labelling of pipes, hoses, repackaging instruments etc. for product name and direction of flow.</t>
  </si>
  <si>
    <t>Is all equipment used suitable for the products?</t>
  </si>
  <si>
    <t>Packaging equipment shall be constructed such that contact surfaces will not be reactive, additive, or absorptive and thus not alter the quality of the Food, Food Contact or Feed grade products.   Equipment shall be designed to minimise the possibility of contamination caused by direct operator contact. All auxiliaries, such as for example, pump lubricants or greases on loading arm joints, which might contaminate the Food Contact products in case of mechanical failure, shall be food grade approved.</t>
  </si>
  <si>
    <t>Is the environment of the packaging operation clean and dust free?</t>
  </si>
  <si>
    <t xml:space="preserve">The packaging operation shall be conducted in a clean environment, preferably in a room pressurised with air of appropriate quality to ensure product integrity during the filling operation. Adequate control of dust, dirt, insects, chemical vapours, etc. shall be maintained to prevent any contamination of the product. The opening of empty and filled containers and any sampling of the contents shall be done in the clean environment before releasing for storage. </t>
  </si>
  <si>
    <t>If hazardous (e.g. toxic, corrosive etc.) products are present on the site, is there a written procedure for the segregation or prevention of contamination?</t>
  </si>
  <si>
    <t>The presence of any toxic product in the packaging area shall be identified and recorded. Any risk of cross contamination and handling mistakes with a toxic product shall be evaluated and proper prevention enforced.</t>
  </si>
  <si>
    <t>Are there packaging operations in place to ensure product quality and traceability?</t>
  </si>
  <si>
    <t xml:space="preserve">Is each packed lot fully traceable (including the origin of the packaging material)?
</t>
  </si>
  <si>
    <t>All packaging procedures shall be designed and carried out to ensure full traceability of the products back to the original manufacturer and downstream to the final customer. Verify from shipment documents and order handling files that the destination of every packed container can be traced. Therefore the lot number and container reference number shall provide full traceability, allowing the identification of the packaging site, the packaging date and the origin of the product. It is recommended that the filling and marking/labelling operations are done simultaneously.</t>
  </si>
  <si>
    <t xml:space="preserve">Are there written procedures in place for all packaging and labelling operations?
</t>
  </si>
  <si>
    <t xml:space="preserve">Written procedures shall contain precautions to avoid cross-contamination during packaging operations, especially when materials are exposed to the environment. Written procedures for the marking and labelling of products shall be in place to avoid incorrect labelling. </t>
  </si>
  <si>
    <t xml:space="preserve">Are there packaging and labelling records available for each packaging and/or re-labelling operation?
</t>
  </si>
  <si>
    <t xml:space="preserve">A written documentation of every filling process is required, as a minimum. These records shall contain product name, lot number, equipment, packaging operators, packaging materials, date and samples of labels used. </t>
  </si>
  <si>
    <t xml:space="preserve">Is each packed lot linked to a retained sample, if required by the customer?
</t>
  </si>
  <si>
    <t>Retained samples can be taken from the bulk product before packaging or during packaging operations. There shall be one representative retained sample available from each lot, as a minimum.</t>
  </si>
  <si>
    <t>Are there control procedures in place to ensure appropriate quality of packaging materials?</t>
  </si>
  <si>
    <t>Are there control procedures in place to ensure appropriate quality of packaging materials ?</t>
  </si>
  <si>
    <t>Are there appropriate procedures in place for processing and re-processing operations?</t>
  </si>
  <si>
    <t>Are there appropriate warehousing procedures in place to protect product quality?</t>
  </si>
  <si>
    <t>Are containers of sensitive products stored under appropriate storage conditions that are adequately monitored?</t>
  </si>
  <si>
    <t xml:space="preserve">Opening of product containers is a sensitive operation with a high risk of contamination. Written procedures shall clearly define protective measures to avoid contamination. It is important to define the appropriate environment for opening, the equipment used, and how this shall be done. Any opening of the containers in the normal storage area is prohibited. Every opening operation shall be recorded and traceable. </t>
  </si>
  <si>
    <t>After opening, every container has shall re-sealed. A seal is providing important information for the customer about possible contamination during shipment.</t>
  </si>
  <si>
    <t>Are there appropriate loading and shipment procedures in place?</t>
  </si>
  <si>
    <t>Are loading/shipment data documented so that details can easily be traced back?</t>
  </si>
  <si>
    <t>Every loading/shipment shall be done according to a written procedure. The internal documentation and the accompanying documents of shipments shall provide full traceability of the products.</t>
  </si>
  <si>
    <t>Are returned products stored separately and appropriately handled, according to written procedures?</t>
  </si>
  <si>
    <t>Any returned product shall be quarantined and not fed back into the distribution chain for these products, unless re-certification, via extensive analytical testing, assures full compliance with the specification and other quality standards. Returned product shall be stored separately and shall be appropriately labelled. In order to avoid any risk of undetected contamination, it is recommended to downgrade any returned product from pharmaceutical/food to industrial grade.</t>
  </si>
  <si>
    <t>Specific GMP+ Questions</t>
  </si>
  <si>
    <t>Is there a procedure in place on how to work with the GMP+ Animal Feed Product Database and its updates?</t>
  </si>
  <si>
    <t>Does the company have a procedure in place to follow the GMP+ Animal Feed required steps that would allow the re-use of cargo compartments, incl. tanks, after the carriage of any product included in the list of forbidden products?</t>
  </si>
  <si>
    <t>Audit Date:</t>
  </si>
  <si>
    <t>RCMR/Contact Person</t>
  </si>
  <si>
    <t>Authorised by Subsidiary Division/Business Unit/Facility Senior Executive</t>
  </si>
  <si>
    <t>Next Audit Date:</t>
  </si>
  <si>
    <t>Product Type Handled</t>
  </si>
  <si>
    <t>Hazardous</t>
  </si>
  <si>
    <t>Low Hazard</t>
  </si>
  <si>
    <t>Packaged</t>
  </si>
  <si>
    <t>Bulk Liquid</t>
  </si>
  <si>
    <t>Bulk Solid</t>
  </si>
  <si>
    <t>Bulk Gas</t>
  </si>
  <si>
    <t>Are examinations and tests carried out to ensure the integrity of vehicles (including trucks and trailers), all types of tanks and their fittings, and are certifications applied and documented for the following:</t>
  </si>
  <si>
    <t>Is an earthing system available and used, where applicable?</t>
  </si>
  <si>
    <t xml:space="preserve">Are waste disposal records retained as per legal requirements?
</t>
  </si>
  <si>
    <t xml:space="preserve">Has a fire risk assessment been performed by a competent person? </t>
  </si>
  <si>
    <t>Are emergency exits clearly marked, with unrestricted access at all times?</t>
  </si>
  <si>
    <t>Retention Measures</t>
  </si>
  <si>
    <t>Is fire protection equipment checked and maintained?</t>
  </si>
  <si>
    <t>Is fire protection equipment tested as per requirements?</t>
  </si>
  <si>
    <t xml:space="preserve">Are automatic fire and smoke or heat detectors provided to detect the occurrence of fires? </t>
  </si>
  <si>
    <t>Do detectors initiate the operation of other automatic fire control equipment such as smoke ventilators and automatic fire-doors?</t>
  </si>
  <si>
    <t>Proof has to be available.</t>
  </si>
  <si>
    <t>Are accurate records of stock inventories maintained at all times for both stock control and stock safety management purposes, showing all relevant information (quantities, locations, hazards)?</t>
  </si>
  <si>
    <t>Is the charging area defined, indicated, ventilated and are PPE requirements specified?</t>
  </si>
  <si>
    <t>Is the driving behaviour of MHE operators safe and checked frequently?</t>
  </si>
  <si>
    <t xml:space="preserve">Have internal or external persons been formally selected and designated as BBS trainers? </t>
  </si>
  <si>
    <t>Are filled drums stored in accordance with the drum storage procedure?</t>
  </si>
  <si>
    <t xml:space="preserve">Are empty drums stored in accordance with the drum storage procedure?
</t>
  </si>
  <si>
    <t>Are loading couplings equipped with safety devices to avoid opening due to vibrations during product transfer?</t>
  </si>
  <si>
    <t>Is the vehicle chocked to prevent it from moving whilst being loaded?</t>
  </si>
  <si>
    <t xml:space="preserve">The medical examination of employees shall be reflected by the risks that they (might) encounter during their work. </t>
  </si>
  <si>
    <t>Name(s):</t>
  </si>
  <si>
    <t>Company(ies):</t>
  </si>
  <si>
    <t>Quality/Customer requirements?</t>
  </si>
  <si>
    <t xml:space="preserve">CSR is a concept whereby companies integrate social, labour and human rights, governance, safety and environmental concerns in their business operations and in their interaction with their stakeholders. This is also valid for sustainable procurement. 
For Social:  Fundamental human rights, working conditions and hours, non-discrimination,  freedom of association, prohibition of people working under the minimum age required by law. Verify if these topics are specifically mentioned in the policy. 
For Governance: Fair business/business ethics (e.g. anti-corruption and bribery, conflict of interest, fraud, money laundering, anti-competitive practices). Verify if these topics are specifically mentioned in the policy.
</t>
  </si>
  <si>
    <t>In terms of current Occupational Health and Safety Act and Regulations as well as the National Road Traffic Act and Regulations.</t>
  </si>
  <si>
    <t>This letter is obtained from the Department of Labour through the Compensation Fund and its subsidiaries.</t>
  </si>
  <si>
    <t xml:space="preserve">Score "N/A" if no dangerous goods are handled. Training shall cover at least all legal requirements linked to the areas of the company's scope, e.g. Dangerous goods training by an approved training body as per Regulation 280.  </t>
  </si>
  <si>
    <t xml:space="preserve">Not only dangerous goods could present dangers but also other products or handling can present certain risks. Giving training on these issues shall be part of the prevention measures mentioned in the risk analysis.  </t>
  </si>
  <si>
    <t xml:space="preserve">The training programme shall cover the company PPE policy, and the use and replacement of equipment. Training programme/records shall explicitly show the content of the programme. Focus on the actual knowledge of the employees in the use of PPE. The PPE used shall be in line with the risk assessment carried out. Findings in documents (positive or negative) shall always be checked with drivers/operators through interviews.  Score 1 if the interview provides positive evidence. If records are clear but the interview provides negative evidence, score 0. In these cases, add a comment explaining the score. 
</t>
  </si>
  <si>
    <t xml:space="preserve">The training programme covering emergency procedures shall include practicals as well as administrative aspects. </t>
  </si>
  <si>
    <t>Include bribery and corruption.</t>
  </si>
  <si>
    <t>Check from records that the customer concerned is properly informed, when his/her shipment is involved, and that this is done on a routine basis.  Score appropriately if it is not done consistently and provide comments.</t>
  </si>
  <si>
    <t xml:space="preserve">An effective programme shall be in place for the measuring of electricity used by the company. On top of this, an improvement plan shall be set up to optimise the use of electricity. This can be a planned reduction of the total amount but also a proven rationalisation. 
</t>
  </si>
  <si>
    <t xml:space="preserve">An effective programme shall be in place for the measuring of water used by the company. On top of this an improvement plan shall be set up to optimise the use of water. This can be a planned reduction of the total amount but also a proven rationalisation. </t>
  </si>
  <si>
    <t xml:space="preserve">The auditor shall verify the existence of the RCMR Appointment Letter signed by the Senior Executive in the company. The appointment shall be valid for a period of three years. </t>
  </si>
  <si>
    <t>The auditor shall ask to see an issue register for PPE to employees, this can then verify re-issue of defective PPE equipment. The register shall show the frequency of checks on PPE to verify condition.</t>
  </si>
  <si>
    <t>Is there a documented business continuity plan and does this plan contain the customer contacts to be informed?</t>
  </si>
  <si>
    <t>In the event of a fire, spillage, etc. to prevent the inhalation of fumes. The wind direction can be determined using a flag or a wind sock that must be conspicuously placed in a raised position.</t>
  </si>
  <si>
    <t xml:space="preserve">SUMMARY REPORT </t>
  </si>
  <si>
    <t>To accurately control the temperature of a temperature controlled unit without extensive operator involvement, a temperature control system relies upon a controller, which accepts a temperature sensor such as a thermocouple or Resistance Temperature Detector (RTD) as input. It compares the actual temperature to the desired control temperature, or set point, and provides an output to a control element. These units can be mounted on reefers, tanks, coolers and heaters.</t>
  </si>
  <si>
    <t>This question applies both to liquid and dry bulk unloading hoses.
Flexible hoses are critical equipment, as hose breaks could cause severe health and environmental damage.
All hoses shall be uniquely identified, labelled and listed in a database to facilitate a maintenance/testing programme and follow-up.  Refer to question regarding visual inspections of unloading hoses. Verify the testing procedure and score  "1" for each element reflected in the written procedure. Check also that this is  implemented.</t>
  </si>
  <si>
    <t>Maintenance shall be carried out on all moving equipment. This shall be seen as separate from the regulatory inspection of the vehicle. There shall be a programme developed, implemented and documented. Findings from the regular maintenance shall be included in the inspection programme and vice versa.</t>
  </si>
  <si>
    <t>Score "1" for each item covered.  Score ‘NA’ only if the activity is not performed at the audited operations.</t>
  </si>
  <si>
    <t>If the company is doing their own tyre management, this device shall be present. If it is subcontracted, proof that the devices of the contractor are calibrated shall also be present.</t>
  </si>
  <si>
    <t>Are the results and learning outcomes from BBS reflected in the refresher programmes?</t>
  </si>
  <si>
    <t xml:space="preserve">Has a security plan been developed and implemented for dangerous goods? </t>
  </si>
  <si>
    <t>Devices for tracking and tracing dangerous goods while in transit include GPS monitoring, periodical call-in instructions, internet connection, etc.</t>
  </si>
  <si>
    <t>Are seal discrepancies for dangerous goods investigated thoroughly, the shipment rejected if necessary, security personnel notified and extreme care taken if there is evidence of seal tampering?</t>
  </si>
  <si>
    <t>The auditor shall ask for a register of incident supervisors and what method is used to obtain 24/7 coverage. Questions shall then be asked of the Incident Supervisors on-site as to 24/7 coverage and the receipt by them of the schedule for 24/7 coverage.</t>
  </si>
  <si>
    <t>For all spillages - The procedure shall describe how the transfer of loads will take place if a tanker is immobile.  If outsourced, the details of the contractor shall be shown.</t>
  </si>
  <si>
    <t>The procedure shall describe how the recovery of any contaminated land or product will take place. If outsourced, the details of the contractor shall be shown.</t>
  </si>
  <si>
    <t>Does the company have an arrangement with an approved spill response company?</t>
  </si>
  <si>
    <t>Legal requirement in South Africa (SANS 10231): Evidence of transmission of letters required in form of fax transmission reports, e-mails or registered letter receipts. This shall be done once at the commencement of operations.</t>
  </si>
  <si>
    <t>To score "1" the checklist needs only to include details specific to the particular delivery, not covered by other general instructions.</t>
  </si>
  <si>
    <t>There shall be evidence of a list of approved cleaning stations. This approved list shall contain only current, SQAS-AFRICA audited stations for each location (or equivalent). If the company operates their own cleaning facilities these shall also have a current SQAS-AFRICA certificate.</t>
  </si>
  <si>
    <t>Prohibition of alcohol and drugs. During service, the management of prescribed medication shall be defined.</t>
  </si>
  <si>
    <t>Actions to be taken if, during the journey, an infringement which could jeopardise the safety of the transport, is observed?</t>
  </si>
  <si>
    <t>Does the drivers' manual contain, in addition, specific detailed instructions for bulk goods, regarding:</t>
  </si>
  <si>
    <t xml:space="preserve">This is only applicable if after conducting a risk assessment based on the SDS such PPE is required. Additional driver instructions will be issued in a controlled manner. </t>
  </si>
  <si>
    <t>External tank cleanliness shall be considered as well as a visual inspection of the internal tank cleanliness from a safe external position.</t>
  </si>
  <si>
    <t>Does the drivers manual contain, in addition, specific detailed instructions for packaged goods, regarding:</t>
  </si>
  <si>
    <t>Do the instructions cover the preferred method for securing palleted items, octabins or bags and does it also specify the use of dunnage? See the "Guidelines for Transport Equipment used for Chemical Packed Cargo" and, if applicable, the "IMO/ILO/UNECE Code of Practice for Packing of Cargo Transport Units".</t>
  </si>
  <si>
    <t>Driver to look for rust around the wheel nuts as this would signify slackness and movement of the nuts. Fitment of wheel nut indicators is recommended.</t>
  </si>
  <si>
    <t>Pick several deliveries at random. Score "1" when each of the listed items has been adequately recorded for each delivery.  Deviation from the customers’ requirements for the items listed in this question shall be recorded and reported as an incident (see the Cefic/ECTA/EPCA “Guidelines for Standardised Delivery Performance Measurement”. Cefic website : http://www.cefic.org/Industry-support/Transport--logistics/Best-Practice-Guidelines1/General-Guidelines-/).</t>
  </si>
  <si>
    <t>Look for a clear official mark on several fire extinguishers. Try to follow the cycles of these inspections by checking the previous marks.</t>
  </si>
  <si>
    <t>Ask to see the certificate of compliance.</t>
  </si>
  <si>
    <t>A fall protection plan shall be in place (refer to Construction Regulations of the OHS Act). Check for faults in buckles, stitching, etc.</t>
  </si>
  <si>
    <t>Work on electrical circuits/equipment (lock-out system)?</t>
  </si>
  <si>
    <t xml:space="preserve">The auditor shall check for a "Lock-Out" Permit to Work system, required when working on high voltage electricity. </t>
  </si>
  <si>
    <t>Are there comprehensive procedures/instructions at the facility for the following operations:</t>
  </si>
  <si>
    <t>The auditor shall look for operating procedures and training records of employees that cover the clean up and disposal of spillages, and for vehicle segregation when incompatible products are being parked in the depot.</t>
  </si>
  <si>
    <t>Daily level dips shall be taken as a minimum. Records of daily tank reconciliations shall be in place.</t>
  </si>
  <si>
    <t>All new underground bulk fuel storage tank installations in excess of 80,000 litres total capacity shall have an Environmental Impact Assessment (EiA) report and Environmental Authorisations issued by the relevant Government department. Check that the necessary authorisations are in place.</t>
  </si>
  <si>
    <t>Visual appearance - no loose items like cold drink bottles, bottle jacks, fire extinguishers, etc should be lying in the cab.</t>
  </si>
  <si>
    <t>The isolator prevent the battery from draining by allowing power to flow in one direction only.</t>
  </si>
  <si>
    <t>Intrinsically Safe/Explosion Proof torch or flash light to be on board vehicle when transporting Class 3 products on vehicle.</t>
  </si>
  <si>
    <t>Preventive maintenance shall be carried out on all critical equipment. This shall be apart from the regulatory inspection of the equipment but can include some inspections carried out by technicians. There shall be a programme developed, installed and documented. Findings from the regular maintenance shall be included in the inspection programme and vice versa.</t>
  </si>
  <si>
    <t>This also applies to those instances whereby preventive inspection and/or maintenance are being outsourced. It is expected that in this case the cleaning company has a follow-up system in place.</t>
  </si>
  <si>
    <t>Check inspection reports</t>
  </si>
  <si>
    <t>Check for evidence. Establish the basis of reporting to a responsible person within the company. The decision to authorise continued use shall be at the appropriate management level. Authorisation shall be in writing to score "1".</t>
  </si>
  <si>
    <t xml:space="preserve">Calibration, if performed in-house, shall be undertaken by responsible persons who have been properly trained and are working to verified procedures. Alternatively, calibration may be undertaken by a qualified contractor certificated to national standards.  In this case, a formal agreement specifying the requirement for, and the frequency of, calibration shall exist between the cleaning station and the contractor. Score "1" for each item covered. </t>
  </si>
  <si>
    <t>When this type of operation is carried out in tank repair workshop.</t>
  </si>
  <si>
    <t>Electrical zone classification is the process used to classify the flammability hazard within an area or ‘Zone’. This requirement is mandatory when handling flammable liquids, which is usually the case in a cleaning station. Refer to SANS 10108.</t>
  </si>
  <si>
    <t>Injuries to own employees and sub contracted tank cleaning employees which happened on the site shall be included.  Injuries and time during travel to and from work shall be excluded.</t>
  </si>
  <si>
    <t>This parameter is important because it has a big influence, not only on the consumption of  water, but also on the energy consumption and the carbon footprint of a cleaning stations.</t>
  </si>
  <si>
    <t>Procedure shall include provisions such as adequate identification, use of oxygen meters, ventilation, etc.</t>
  </si>
  <si>
    <t>Proper depressurisation takes place via vent valves only with proper PPE. Do not depressurise via the bottom outlet, by opening the manhole or top outlets that are connected to dip tubes.</t>
  </si>
  <si>
    <t xml:space="preserve">“Working at Heights” is a special risk at cleaning stations, as it is often practiced, and shall be specifically addressed in the operating procedures. Check that adequate measures/tools for fall protection are prescribed, used and documented in the work permits (if needed), corresponding to the specific circumstances and infrastructure present at the site, (e.g. handrails, harnesses , platform) and without use of the truck's own features. This shall also focus on working at heights done by the visiting drivers on the premises of the cleaning station. </t>
  </si>
  <si>
    <t>Are there comprehensive procedures at the facility including the training of employees, covering work permit requirements, to ensure safety and to avoid exposure to hazardous materials for the following operations:</t>
  </si>
  <si>
    <t>–checking if the requirements of the work permit procedures are understood by the responsible personnel</t>
  </si>
  <si>
    <t>–checking the prime/back-up approval authority</t>
  </si>
  <si>
    <t>–checking the file of work permits of the last 12 months</t>
  </si>
  <si>
    <t>Verify that the work permit procedures are implemented by:</t>
  </si>
  <si>
    <t xml:space="preserve">Breaking of containment refers to dismantling pieces of equipment like pumps, valves, which may contain product. </t>
  </si>
  <si>
    <t>Check if procedures are in place, trained, understood and implemented.  In this procedure, it shall be mentioned that no entrance in tanks is permitted without proper precautions such as independent air supply. Check for documents where/when training was done every year.</t>
  </si>
  <si>
    <t>Look for documentary evidence.  In most countries periodical soil monitoring is necessary: check the last report. Check record of decision (ROD), EIA. Consider age of facility.</t>
  </si>
  <si>
    <t>Does the company have a documented process to control its services from the arrival of the tank up to the exit gate of the tank cleaning station?</t>
  </si>
  <si>
    <t>Required in case of Volatile Organic Compounds (VOC) and odour causing products, closed system means: hoses connected from the outlet of the tank connected to a pipe discharge. This could be a legal requirement in certain countries.</t>
  </si>
  <si>
    <t>The requested services of the guided transports are signed off by the driver. Recording of the "time-out" on the cleaning document is a minimum requirement. The non-guided transports – tank containers, swap bodies, railcars – require a movement recording and a ‘to do’ list. Check how the performance is controlled and reported against the services required and how non compliances are reported.</t>
  </si>
  <si>
    <t>Check whether the cleaning station has written safety instructions, and whether these are handed out to drivers upon arrival at the reception. The instructions shall include pictograms.</t>
  </si>
  <si>
    <t xml:space="preserve">Check the instructions concerning climbing onto tanks. </t>
  </si>
  <si>
    <t>Score "N/A" if dangerous goods are not being cleaned. Refer to SANS 10228 for the definition of proper shipping name in case of dangerous goods.</t>
  </si>
  <si>
    <t>Examine selected instructions to check that details are up-to-date. Score "0" if significant details are clearly out of date.</t>
  </si>
  <si>
    <t xml:space="preserve">Score "1" for each listed instruction that exists and is documented. </t>
  </si>
  <si>
    <t>Drying can be done through natural ventilation, forced ventilation, drying with heated air, etc.</t>
  </si>
  <si>
    <t>Are the following elements included in the cleaning document:</t>
  </si>
  <si>
    <t>Check the procedure as well as a sample of documents for driver's signature.</t>
  </si>
  <si>
    <t>Check who in the organisation is designated as cleaning inspector, and verify a sample of documents for signature by this person or by an authorised administrator. In this case the auditor shall check that the cleaning inspector has verified the cleanliness of the tank and that any remark has been incorporated into the cleaning document. 
When the cleanliness is verified by the operator, there shall be random checks by another authorised person.</t>
  </si>
  <si>
    <t>As a minimum there shall be training in the use of handling equipment (e.g. lift trucks).  If hazardous goods are involved they shall also have received hazardous goods training.  The auditor shall verify attendance registers, training contents and in case of dangerous goods, training certificates (drivers).</t>
  </si>
  <si>
    <t>Include assessment of potential hazards.</t>
  </si>
  <si>
    <t>Pressure Equipment Regulations.</t>
  </si>
  <si>
    <t>Are cranes, rolling and lifting equipment and all tyres in good condition and well maintained?</t>
  </si>
  <si>
    <t>Examples of spill clean up equipment include absorbent materials, shovels, drain covers, etc.</t>
  </si>
  <si>
    <t>The condition of the buildings gives an indication on how seriously the site management is interested in quality and safe operation, and not only in commercial affairs. This is also important for the image of the company. Look, for example, if there are any damages to the buildings like broken windows.</t>
  </si>
  <si>
    <t xml:space="preserve">The condition of fences and gates is important for security. Holes in fences or gates, or too low fences and gates, are not acceptable. When fences are so low that people can jump over easily, the score shall be "0". </t>
  </si>
  <si>
    <t>Look, for example, if there are potholes or puddles of water in the parking areas.</t>
  </si>
  <si>
    <t>Walkways prevent uncontrolled traffic flow on the site and protect pedestrians by organised routes on the site.  They shall be marked out as a permanent feature.</t>
  </si>
  <si>
    <t>In case of heavy rains, floods and fire fighting, the water drainage system and/or the water containment system shall be large enough to prevent a long period of business interruption.</t>
  </si>
  <si>
    <t xml:space="preserve">The physico-chemical properties of the rinse water shall be defined and regular laboratory analysis shall be carried out.
</t>
  </si>
  <si>
    <t>To ensure that cleaned tanks are kept clean it is essential to use clean and oil-free air. Mostly, ventilators or air movers are used for drying. Compressed air may also be used for driving spinning heads and here it shall be assured that the air is oil-free. If breathing apparatus is used specific air requirements shall apply.</t>
  </si>
  <si>
    <t>Structures might show corrosion from inside. Failure of these structures, whilst in use, could result in dire consequences.</t>
  </si>
  <si>
    <t>Check quantity and obvious deviation from the product information available.</t>
  </si>
  <si>
    <t xml:space="preserve">The presence of cleaning solutions can jeopardise the quality of the next load and therefore it is essential to have a checking procedure in place. The procedure to assure that cleaning solutions are removed shall be validated using instruments (like pH meters, conductivity meters) or visual inspections. In the case that instruments are used, a frequency shall be defined. A tank shall be described as clean when there are no visible traces or odour of the last product or cleaning agent following an inspection from the man-lids. 
</t>
  </si>
  <si>
    <t xml:space="preserve">The auditor shall look for an overfill protection device. </t>
  </si>
  <si>
    <t>To avoid uncontrolled reactions, each waste container shall be properly labelled with the name of the chemical(s) to be disposed of.</t>
  </si>
  <si>
    <t>The system shall be checked against the requirements. This can be done by the local authorities or by an independent competent party.</t>
  </si>
  <si>
    <t>Separation is the physical separation of different product groups either in separate warehouses or by means of separating elements, such as a wall.</t>
  </si>
  <si>
    <t>Segregation means that goods of incompatible classes shall be segregated in warehouses by an air space of at least 3.0m or by non-dangerous goods. This distance shall be increased to 5.0m when food stuffs are stored in the same warehouse as dangerous goods.</t>
  </si>
  <si>
    <t>Verify that this check is part of the product and warehousing order acceptance process. This is to prevent a dangerous accumulation of ignitable gases or vapours, because basements are often poorly ventilated.</t>
  </si>
  <si>
    <t>Check during the site tour.  Make a comment, if there is only one emergency exit but it has been recognised and approved by the Fire Brigade or Competent Authority written specifications. Check also if the emergency exits are unblocked and unlocked.</t>
  </si>
  <si>
    <t>Water supply shall be such as to ensure an adequate response to all conceivable fires, and shall have a continuous flow rate of at least 1 200 L/min per hydrant in small warehouses. In larger warehouses in which highly flammable substances are stored and that are equipped with automatic sprinkler facilities, a capacity in the range 3 200 L/min to 6 000 L/min is likely to be required. Where it is necessary to achieve the required capacity, existing water supply systems shall be supplemented by water from a reservoir or fire fighting pond. In all cases, the water supply shall be capable of being maintained for at least 120 minutes. This considering fire sections, product-specific requirements and the need to cool nearby buildings. Verify from documentation and test certificates that the system has been tested and can supply the required volume of water.</t>
  </si>
  <si>
    <t>Verify by physical inspection and check site plan that DCP extinguisher positions are demarcated and that requirements of the local fire authority have been met.</t>
  </si>
  <si>
    <t>Verify by physical inspection. Assessment to take into consideration the age of the facility. Spill trays shall be in place irrespective of age of facility.</t>
  </si>
  <si>
    <t xml:space="preserve">Do all warehouse sections or areas in which liquid toxic substances or substances that are likely to cause water pollution are stored, have a floor that consists of a secondary catch basin of capacity of at least 10 % of the total available storage volume in the warehouse section? </t>
  </si>
  <si>
    <t xml:space="preserve">If large, is the warehouse subdivided into individual fire zones, for the purpose of identifying the location of the source of a fire alarm signal? </t>
  </si>
  <si>
    <t>It shall be clearly indicated that smoking and other activities are prohibited and that this is implemented and controlled.</t>
  </si>
  <si>
    <t>Are exhaust emitting vehicles excluded from the warehouse, other than lift trucks?</t>
  </si>
  <si>
    <t>Are diesel powered lift trucks excluded from the warehouse?</t>
  </si>
  <si>
    <t>General site waste such as cartons, paper and broken pallets that needs to be disposed of separately?</t>
  </si>
  <si>
    <t xml:space="preserve">A risk assessment shall define the need and placement of these facilities. Places where corrosive, irritant and toxic products are handled shall be included. Safety Data Sheets (SDSs) can be consulted. </t>
  </si>
  <si>
    <t>Emergency containment shall be kept empty so that any leakage can be identified instantly.</t>
  </si>
  <si>
    <t>Check during site tour.</t>
  </si>
  <si>
    <t>The equipment used in a classified zone shall be in accordance with the classification. Check equipment and certificates.</t>
  </si>
  <si>
    <t xml:space="preserve">Labelling requirements shall be applied to every package. Refer to SANS 10229 Part 1. </t>
  </si>
  <si>
    <t xml:space="preserve">Samples shall be stored in accordance with local legislation and in conditions that their quality can be guaranteed during the retention period. Disposal of samples shall be according to customer requirements and waste regulations. </t>
  </si>
  <si>
    <t xml:space="preserve">If samples have to be taken, is the work undertaken in accordance with the procedures, by a trained and competent site operator or appointed surveyor with adequate safety precautions? </t>
  </si>
  <si>
    <t>Training records in relation to accidents and damage. Refer Driven Machinery Regulations.</t>
  </si>
  <si>
    <t>Mobile ramps shall be secured during use, and it has to be ensured that trailers are blocked during (un)loading.</t>
  </si>
  <si>
    <t>Chapter 1 of the "Best Practice Guidelines for Safe (Un)Loading of Road Freight Vehicles" provides information about the various levels in BBS application in any audited company. The auditor shall indicate in the compulsory comments the level he/she found in the audited company.</t>
  </si>
  <si>
    <t xml:space="preserve">Lost Time Injury Rate? 
</t>
  </si>
  <si>
    <t xml:space="preserve">Is the documented system that is in place for recording and investigating non-conformances, applied to specific warehouse services such as packaging/receiving, packing/unpacking and sealing discrepancies?
</t>
  </si>
  <si>
    <t>Applicable in electrical equipment working above the following voltages: 50 Volts for AC and 120 Volts for DC, or limits required by local legislation (whichever is more strict). A tag-out/lock-out procedure shall be in place so that the equipment under maintenance cannot be switched on.</t>
  </si>
  <si>
    <t>The danger of nitrogen (if applied e.g. during blending or filling) shall be described, as well as the precautionary measures to be taken when working with the gas.</t>
  </si>
  <si>
    <t>Examples of these are systems with alarms going off in the office building, with a link going through to the fire brigade or other emergency services.</t>
  </si>
  <si>
    <t xml:space="preserve">It has to be clear (procedure and/or other documentation or screen) that relevant information on each order is communicated. Check several examples. </t>
  </si>
  <si>
    <t>A monitoring and maintenance procedure shall be present and implemented. Check reports of monitoring and maintenance/repair reports. Refer SANS 10263 Part 0. Results and status of the monitoring and maintenance of the racks has to be traceable.</t>
  </si>
  <si>
    <t>Professional Driving Permits (PDP) and Dangerous Goods Training certificates shall be checked for validity.</t>
  </si>
  <si>
    <t>Legal and customer requirements shall be met and full traceability shall be guaranteed. The company shall define the record retention time. The auditor shall carry out a traceability exercise, or shall ask for evidence that these are carried out, e.g. via internal audits.</t>
  </si>
  <si>
    <t>The following questions shall be asked additionally if a shuttle service is operated, otherwise the sections are marked N/A:</t>
  </si>
  <si>
    <t>A shuttle service operator provides transport and warehousing for an owner of raw materials, intermediates, bulk and packaged goods (usually the manufacturer) who does not store them within the curtilage of the manufacturing site.</t>
  </si>
  <si>
    <t xml:space="preserve">Is the operator's road transport audited using SQAS-AFRICA Transport Service ?
</t>
  </si>
  <si>
    <t>If shuttle service trailers/trucks are not used on public roads they have to be approved according to the local legislation for public roads.  In the case of shunting dangerous goods, all vehicles shall be approved according to dangerous goods regulations.</t>
  </si>
  <si>
    <t>A venting or vapour treatment system shall be available to remove vapours. (Suction, ventilation, carbon filters, absorption system, scrubber). The process shall be in place to prevent unintended chemical reaction.</t>
  </si>
  <si>
    <t xml:space="preserve">Check a sample of drummed products in storage against the documentation (SDS). 
</t>
  </si>
  <si>
    <t>The following questions shall be asked if bulk solid storage in silos and (un)loading handling is also done at the warehouse, otherwise the sections are marked N/A.</t>
  </si>
  <si>
    <t>Check if there is a temperature measurement on the transfer line and check if there is a procedure.</t>
  </si>
  <si>
    <t>Is the electrical equipment in good condition and well maintained?</t>
  </si>
  <si>
    <t>Whether the electrical equipment is correctly rated will depend on the area/zone classification as defined by design practices and as required by regulations.</t>
  </si>
  <si>
    <t>Check with legal permits. The audited company shall also have a system in place for a periodic testing of the required capacity.</t>
  </si>
  <si>
    <t>Check during the site tour.</t>
  </si>
  <si>
    <t>Check if the quality manual, standard operation procedures and other documents contain chapters or parts with references to GMP/HACCP standards (or similar standards such as FEMAS (Flavour and Extract Manufacturers Association of the United States), FAMI/QS (European Feed Additives and Premixtures Quality System)). A comment from the auditor is necessary. Which standard has been taken into account when the GMP/HACCP principles have been implemented by the audited company?</t>
  </si>
  <si>
    <t>Does the company have a sufficient number of qualified employees for these operations?</t>
  </si>
  <si>
    <t>Check organisational charts.  Verify that this person has enough time and resources to assure compliance with these guidelines.</t>
  </si>
  <si>
    <t>See guidelines in the question above.</t>
  </si>
  <si>
    <t>Cross contamination between different products or between products of different composition has to be avoided. 
Buffering refers to the “hold up” capacity that the company shall have to store materials while checks are carried out to confirm that cross contamination has not happened.</t>
  </si>
  <si>
    <t>Procedures to be in place and implemented. The non-conforming or recalled products have to be clearly identified.</t>
  </si>
  <si>
    <t>Is the quality of the blanketing gas, if used, compatible with the product?</t>
  </si>
  <si>
    <t>Verify that sampling points and devices are installed at places in bulk storage systems to provide representative samples. This is of special importance when batches are mixed.  In these cases, ring systems (circulation line) are recommended, otherwise sampling has to be conducted at the filling station after line clearance.</t>
  </si>
  <si>
    <t>The entire equipment including all connections and hoses shall be immediately drained and capped after usage in order to avoid contamination with dust and moisture. Flexible hoses and other loading devices have to be properly stored to avoid contamination and misuse. It is recommended to use the customer's own dedicated hoses and connectors for unloading at customer sites.</t>
  </si>
  <si>
    <t>According to customer requirements or by default (on own initiative), valves and openings can be sealed after loading. If needed, seal numbers are to be mentioned on accompanying documents.</t>
  </si>
  <si>
    <t>If seals are present on a goods to be unloaded, these shall be checked for their integrity. The results have to be reported in the accompanying documents.</t>
  </si>
  <si>
    <t>After opening, every container has to be re-sealed. A seal is providing important information for the customer about possible contamination during shipment.</t>
  </si>
  <si>
    <t xml:space="preserve">All policies signed and dated by the CEO. A designated representative may sign other SHEQ procedures/instructions. No documentation may be older than 3 years. The policy statement(s) shall be clear and unambiguous on management’s commitment to the safety of all operations, the health of employees, the protection of the environment as well as the quality of the operations and services, security (including IT) and meeting the customer's requirements at all times (including security). There shall be evidence that the policy is reviewed, kept up-to-date, communicated effectively to the employees and signed by the present CEO. If a policy is missing the auditor shall indicate which one. All mentioned topics shall be present in the policy.  </t>
  </si>
  <si>
    <t>Is there a written procedure present which describes how legislative changes, as detailed in the register of legal requirements, are communicated and implemented in the company?</t>
  </si>
  <si>
    <t>Have all operating personnel (drivers, operators, etc.) undergone a periodic medical examination where required by law or by the risk assessment of the job?</t>
  </si>
  <si>
    <t xml:space="preserve">Check for evidence that all relevant operating personnel undergo such a periodic medical examination. This examination shall be adapted to the risks inherent to the tasks of the operators. Medicals shall be conducted by an Occupational Health Practitioner once a year, as a minimum. If the law allows operating personnel to refuse a medical examination, check that any consequential legal requirements are fulfilled.
</t>
  </si>
  <si>
    <t xml:space="preserve">Is there a training programme in place for all personnel that results in an individual training plan and are records available that the training plan has been implemented? Is the training plan reviewed annually?                                         </t>
  </si>
  <si>
    <t>A training programme is the overall procedure on training. A training plan is the output list of training to be followed. This question is about the programme and plan, but the implementation shall be in compliance with local legislation. For new employees, the programme shall include an induction training.
Check for up-to-date training records and individual proof of the implementation of the training programme. If the training programme or training plan could not be followed, clear evaluations shall be available to explain the discrepancies in combination with corrective actions. 
Some tasks/activities may require a specific knowledge, experience or education. Discuss whether a conscious effort has been made to assign qualified people for specific (technical) aspects of the business, where required. The risk analysis record is a basic document to identify such tasks.
Check that training for drivers and controllers is specified for each of the two functions.</t>
  </si>
  <si>
    <t>Fatigue awareness training. This question applies to all operational personnel who could be affected by fatigue and/or tiredness.</t>
  </si>
  <si>
    <t>Examples of causes of variance: illness, new hires, unexpected absences, etc.</t>
  </si>
  <si>
    <t xml:space="preserve">Is there a written plan for dealing with on-site and off-site emergencies and potential crises? </t>
  </si>
  <si>
    <t>Has there been a comprehensive test of the emergency plan for on-site and off-site emergencies during the past 12 months?</t>
  </si>
  <si>
    <t xml:space="preserve">Is there a procedure in place to inform the customer promptly of all non-conformances involving his/her shipments/products? 
</t>
  </si>
  <si>
    <t>Are safety walk-abouts carried out and documented by appropriate managers on a regular basis?</t>
  </si>
  <si>
    <t xml:space="preserve">Safety walk-abouts are internal regular safety inspections. Senior executives shall act as role models and show involvement. Therefore it is important that they participate in SHE inspections. A walk-about every three months is a minimum. The involvement of senior executives shall be seen every year.
The minimum period of time to score the question positively is one year in new audits and the previous two years in re-audits.
</t>
  </si>
  <si>
    <t>Risk Assessment and Mitigation Measures</t>
  </si>
  <si>
    <t xml:space="preserve">From conversation with auditees identify any work practice changes. 
Refer to the guidelines about management of change (MOC): "Managing Change in a Chemicals Supply Chain": http://www.cefic.org/Industry-support/Transport--logistics/Best-Practice-Guidelines1/General-Guidelines-/ or equivalent.
Look for records of the risk assessment as indicated in section 5 of the guideline or equivalent.
</t>
  </si>
  <si>
    <t>Has the company conducted a site security risk assessment?</t>
  </si>
  <si>
    <t xml:space="preserve">Is there an inventory of Information Technology assets containing confidential company data? 
</t>
  </si>
  <si>
    <t>Has the company carried out a risk assessment taking into account the impact of company activities on soil and groundwater contamination?</t>
  </si>
  <si>
    <t>Check for documentary evidence. In many countries periodical soil monitoring is necessary: check the last report. Check that preventive/corrective measures have been implemented, if the risk identified is not acceptable.</t>
  </si>
  <si>
    <t>Is there a written procedure and register in place for the periodic (at least annual) testing of flexible hoses, which includes the following elements:</t>
  </si>
  <si>
    <t>Electrical conductivity?</t>
  </si>
  <si>
    <t xml:space="preserve">The auditor shall check the electrical conductivity requirements as mentioned by the audited company, either in a written procedure or on the certificates in use, and be able to trace this requirement to a company decision, e.g. based on industry publications. A good indication is that the hoses shall not have a resistance higher than 10 Ohms/metre measured between nipples (end flange to end flange).
</t>
  </si>
  <si>
    <t>Calibration of Measuring Equipment</t>
  </si>
  <si>
    <t>Are written calibration procedures and records in place, including the identification of all measuring equipment?</t>
  </si>
  <si>
    <t>Check the incident reports and the individual driver records.</t>
  </si>
  <si>
    <t xml:space="preserve">Are transport planners trained in payload optimisation and empty mileage reduction? </t>
  </si>
  <si>
    <t>State-of-the-art trucks</t>
  </si>
  <si>
    <t xml:space="preserve">Use of efficient truck engines, use of lightweight material to build trucks (such as advanced high strength steel, aluminium, carbon fibres, etc.) or use of better aerodynamics in transport equipment are options. 
</t>
  </si>
  <si>
    <t>Low-resistance tyres</t>
  </si>
  <si>
    <t xml:space="preserve">Tyre pressure monitoring system (TPMS)
</t>
  </si>
  <si>
    <r>
      <t xml:space="preserve">Low rolling resistance tyres are designed to reduce the energy loss as tyre rolls, decreasing the required rolling effort. 
</t>
    </r>
    <r>
      <rPr>
        <sz val="12"/>
        <color indexed="10"/>
        <rFont val="Calibri"/>
        <family val="2"/>
      </rPr>
      <t/>
    </r>
  </si>
  <si>
    <t xml:space="preserve">The audited company needs to have a system to record the following data:
- consumed fuel (e.g. via the fuel purchase invoices)
- total mileage driven (e.g. via the Odometer on periodical basis)
- transported tonnage (e.g. via transport orders)
</t>
  </si>
  <si>
    <t xml:space="preserve">Transport equipment?
</t>
  </si>
  <si>
    <t>High value products are those defined by the customer or local legislation/requirements. Check documents and interview drivers.</t>
  </si>
  <si>
    <t>Is a procedure in place to ensure that security incidents regarding sensitive products are immediately reported to customers and authorities?</t>
  </si>
  <si>
    <t>The auditor shall review the documented procedures and give a positive score if he/she judges that the key elements are covered, e.g. truck maintenance schedules are not conflicting with order execution schedules.  Check if an instruction or procedure is in place between the maintenance workshop and the planning department. 
Look for respective written procedures and practices regarding the segregation of different types of cargo, food products, etc. in line with legal requirements.</t>
  </si>
  <si>
    <t>Are there written procedures in place to ensure that the maximum allowable weight in the various countries is not exceeded?</t>
  </si>
  <si>
    <t>Check for a written procedure to ensure that the driver is aware of the correct loading pattern to be sure that the maximum weights in various countries are not exceeded. Look for a document with maximum allowable weights in the various countries, taking also exceptions for the intermodal legs into consideration.</t>
  </si>
  <si>
    <t xml:space="preserve">The following is considered ancillary equipment: stairs and steps, platform (drain covers, platform railing, toe boards), folding chairs (steps, hinges, railing), floor drain covers, control panels, stairs, walkways, portable lamps or flashlights, portable sprayers (hand gun), ladders for tank entry, etc. </t>
  </si>
  <si>
    <t>Systems can include active carbon units, scrubber units, incinerator, etc.</t>
  </si>
  <si>
    <t xml:space="preserve">Safety and emergency equipment includes fire fighting equipment, emergency showers, eye showers, equipment for rescuing people from vessels (compressed air breathing apparatus, harness system, etc.. </t>
  </si>
  <si>
    <t xml:space="preserve">Regular inspection on the condition of the sewer system is good practice, for example, this will avoid hidden soil contamination. </t>
  </si>
  <si>
    <t xml:space="preserve">Check that there is no surface deterioration or cracks. 
</t>
  </si>
  <si>
    <t>In case measuring tubes (colorimetric method) are used, check if the expiry date of the tubes is still valid. If a digital meter is in use (e.g. PID) the last calibration should be checked.</t>
  </si>
  <si>
    <t>Check security measures (e.g. prevention of unauthorized access) on stored products such as cleaning agents.</t>
  </si>
  <si>
    <t xml:space="preserve">Procedure should include provisions such as collective and personal protective measures. The company must have a policy to replace the personal protection elements. 
</t>
  </si>
  <si>
    <t>Hot work refers to work involving the use of hot energy sources (e.g. welding and cutting).
It is required that a hot work permit is issued which includes the safety measures.</t>
  </si>
  <si>
    <t>The training programme should include the use of all pressurised cleaning equipment regardless the maximum pressure produced. Temporary operators shall be included in the programme.</t>
  </si>
  <si>
    <t>Is there a continuous effluent monitoring or does the cleaning station collect and retain samples of the cleaning water?</t>
  </si>
  <si>
    <t>Are the data about water discharges and pollution measurements stored for a least one year (or the start-up in case of a new installation)?</t>
  </si>
  <si>
    <t xml:space="preserve">Do these records show that the regulatory obliged discharge parameters are respected? </t>
  </si>
  <si>
    <t xml:space="preserve">In case the (pre-wash) waste water is treated by an external party:
</t>
  </si>
  <si>
    <t>Is there an official authorisation of this external plant?</t>
  </si>
  <si>
    <t>This plant should be officially permitted for the treatment of external waste water. Check if the acceptance conditions of this plant are not restricted.</t>
  </si>
  <si>
    <r>
      <t xml:space="preserve">Uncontrolled mixing of chemicals in the effluent can cause hazardous reactions like explosions or the generation of toxic fumes. </t>
    </r>
    <r>
      <rPr>
        <strike/>
        <sz val="12"/>
        <color indexed="62"/>
        <rFont val="Calibri"/>
        <family val="2"/>
      </rPr>
      <t/>
    </r>
  </si>
  <si>
    <t>Is there a procedure in place to avoid the mixing of blending of incompatible chemical waste flows in the effluent system?</t>
  </si>
  <si>
    <t>This is when pre-wash water is sent to external treatment to avoid the local water treatment be overcharged.</t>
  </si>
  <si>
    <t>Check the instructions concerning the opening of manhole and valves. Check availability and communication to drivers.</t>
  </si>
  <si>
    <t>Minimum PPE required: watertight safety boots, overall appropriate to the products cleaned (e.g. fire resistant when cleaning flammables), gloves suitable to the product to be cleaned (e.g. Nitrile-, Butyl rubber, etc.) and safety glasses. The auditor shall also verify the additional PPE required for the products to be cleaned and the cleaning agents used. Refer to the risk assessment carried out.</t>
  </si>
  <si>
    <t>Does the effluent treatment of the tank cleaning station avoid pellets coming from the cleaning station facilities and tank silos from getting into waterways?</t>
  </si>
  <si>
    <t>Is there a procedure in place to ensure, when required, that correct sealing was done before the vehicle leaves the site?</t>
  </si>
  <si>
    <t>A mechanical system should be in place (i.e. filter, recirculation of the water) to separate the pellets from the water. This could be part of the standard gravity separator of the station.</t>
  </si>
  <si>
    <t>Shortly after drying, tanks are too hot to be closed hermetically because of the risk for vacuum damage. When the cleaning order mentions that the tank must be sealed after drying, verify that the seals recorded on the cleaning document are the ones used on the tank.</t>
  </si>
  <si>
    <t>It has to be checked that the pressure capacity of the steam coils of the tank container shall always be checked that this is not less than the steam pressure of the fixed installation.</t>
  </si>
  <si>
    <t>A cleaning procedure must be in place for dip stick temperature meters after use.
In case food dip thermometers are applied, these should be marked, kept segregated and cleaned.</t>
  </si>
  <si>
    <t>Is there a designated area for heating containers with water/glycol mixture (separated from the area for steam heating) or is there a system to prevent the mixture of heating commodities?</t>
  </si>
  <si>
    <t>Is there a procedure to inspect the tank after heating and before departure?</t>
  </si>
  <si>
    <t xml:space="preserve">Has the company communicated the outcome of the MOC risk assessment to relevant users, in case that the risk is changing? </t>
  </si>
  <si>
    <t>This requirement is addressing the risk of incorrect heating.</t>
  </si>
  <si>
    <t>Relevant users are those users for whom the change represent a risk for the quality or the safety of the heating operation.</t>
  </si>
  <si>
    <t xml:space="preserve">The auditor will ask for records of the MOC. </t>
  </si>
  <si>
    <t>Check the training records of selected drivers/operators. Check against the record of incidents where the root cause was identified as drivers' behaviour and there was a consequential action to reinforce the training programme.</t>
  </si>
  <si>
    <t>Refer to section 3.1 of the guidelines "Safe storage and handling of containers carrying dangerous goods and hazardous substances".
Check for a written plan and verify at site.</t>
  </si>
  <si>
    <t>Is a maximum stack height of tankcontainers/containers defined in a written procedure and enforced?</t>
  </si>
  <si>
    <t>Look for evidence in the form of written procedures, checklists. This question is also applicable to a so-called "empty tank" because they can leak.</t>
  </si>
  <si>
    <t>Are containers, trucks and trailers visually inspected for leaks and damage, on arrival, at regular intervals when temporarily stored?</t>
  </si>
  <si>
    <t xml:space="preserve">Is there proper fall protection available to work safely on top of tank containers to install portable handrails?
</t>
  </si>
  <si>
    <t>Is the floor where the containers are stored impervious to prevent the possible spills draining through the ground/groundwater?</t>
  </si>
  <si>
    <t>Does the site have a skid, mobile unit or bunded segregated area to manage the small spillages which cannot be stopped or contained by absorbent materials etc.?</t>
  </si>
  <si>
    <t xml:space="preserve">For large spillages and significant loss, does the site have a location or equipment that could hold the "total lost" volume of a container? </t>
  </si>
  <si>
    <t>A handrail is important as a balancing aid.</t>
  </si>
  <si>
    <t xml:space="preserve">The inspection frequency shall be three months as a minimum.
•   Potholes or uneven flooring can lead to accidents caused by lifting and driving equipment, e.g. reach stackers or trucks colliding with stored containers, or if individuals slip or trip. 
• Stacking containers on uneven ground may cause the containers to topple and fall from height. </t>
  </si>
  <si>
    <t>Is there a procedure requiring regular documented site tours in order to detect deficient flooring?</t>
  </si>
  <si>
    <t xml:space="preserve">Refer to section 6.1.2 of the guidelines "Safe Storage and handling of containers carrying dangerous goods and hazardous substances".  This must be an equipment or location such as a large bund, large volume basin, skid unit or a location that contains the total volume. The reception site must have a liquid tight floor, low surface area and a controlled drainage mechanism. </t>
  </si>
  <si>
    <t>Safety and eyewash showers shall always be installed in the immediate vicinity of working areas where there is potential for a spill. Injured people would not be able to find a remote installation. Check that showers are operational, that they are regularly checked and that the surface underneath is not slippery.
Eyewash bottles shall be marked with a "use-by date". The auditor will check that the expiry date is valid.</t>
  </si>
  <si>
    <r>
      <t>Such as life lines, harnesses, pulley/tackle, vent systems. If the procedure to rescue a man from the tank</t>
    </r>
    <r>
      <rPr>
        <sz val="11"/>
        <color indexed="8"/>
        <rFont val="Arial"/>
        <family val="2"/>
      </rPr>
      <t xml:space="preserve"> requires another operator to enter the tank, an additional oxygen detector and an independent respiratory equipment shall be available.</t>
    </r>
  </si>
  <si>
    <t>If equipment using naked flames or generating sparks is operated, has a suitable risk assessment been undertaken and documented?</t>
  </si>
  <si>
    <t>In those cases where products are stored outside, has the customer agreed to that?</t>
  </si>
  <si>
    <t>Are the conditions for outside storage of products defined and met?</t>
  </si>
  <si>
    <t>Are external storage areas adequately maintained?</t>
  </si>
  <si>
    <t>Look for a documented agreement.</t>
  </si>
  <si>
    <t>The conditions can be defined by customers, legislation or guidance.</t>
  </si>
  <si>
    <t>Check the state of the surfacing of yards and roads. If needed (for the products to be stored) impervious flooring should be present where required by the product.</t>
  </si>
  <si>
    <t xml:space="preserve">This KPI measures the number of training days of own employees, (office and warehouse staff) and any sub contracted employees per year divided by the number of employees. 
Cross check with the training programme and the individual operator records.
</t>
  </si>
  <si>
    <t>Has a security plan been developed and implemented for storage proportionate to the risks either in accordance with applicable legislation or the application of Best Practice?</t>
  </si>
  <si>
    <t>Are doors of the warehouses closed and locked to prevent unauthorised access when there are no operations?</t>
  </si>
  <si>
    <t xml:space="preserve">Do visitors to the site have to sign in and sign out?
</t>
  </si>
  <si>
    <t>Are visitors accompanied?</t>
  </si>
  <si>
    <t>Are warehouse operators provided with company work wear?</t>
  </si>
  <si>
    <t xml:space="preserve">If a CCTV system is required by customer(s) or other parties, is it in place?
</t>
  </si>
  <si>
    <t>Is the CCTV data storage protected against loss and tampering?</t>
  </si>
  <si>
    <t>Is the CCTV data storage area protected against unauthorised access?</t>
  </si>
  <si>
    <t>Is it clearly indicated with signs that camera surveillance is applied?</t>
  </si>
  <si>
    <t>Is a checking system in place to ascertain that camera positioning is maintained and that cameras are properly working?</t>
  </si>
  <si>
    <t xml:space="preserve">If required by customer(s) or third parties, are there other security control systems installed? </t>
  </si>
  <si>
    <t>Look for a procedure that requires visitors to be accompanied. Check records of past visitors</t>
  </si>
  <si>
    <t xml:space="preserve">Company work wear helps to check if unauthorised persons or third party persons (like mechanics) are present in the warehouse. </t>
  </si>
  <si>
    <t>The auditor has to be required to sign during the assessment</t>
  </si>
  <si>
    <r>
      <t xml:space="preserve">Does the site have adequate security lighting?
</t>
    </r>
    <r>
      <rPr>
        <i/>
        <sz val="11"/>
        <rFont val="Arial"/>
        <family val="2"/>
      </rPr>
      <t xml:space="preserve">
</t>
    </r>
  </si>
  <si>
    <t xml:space="preserve">There are two aspects to this question:
Firstly, is the site well lit from a security point of view?  This is a recommendation for hazardous goods to allow adequate safeguarding and secondly, is the lighting maintained? 
The auditor shall ask for records of periodic walk around checks that the lights are working adequately, these checks shall have a maximum quarterly frequency. The auditor will also ask for maintenance records of the lighting system (luminaires should be cleaned and any defective lamps replaced) with a minimum annual frequency. 
</t>
  </si>
  <si>
    <t xml:space="preserve">Check that the expiry/inspection dates of the equipment/consumables have not been exceeded. </t>
  </si>
  <si>
    <t xml:space="preserve">For equipment that is not dedicated to one substance, is a  procedure in place for decontamination and cleaning, after filling operations, to avoid substance cross contamination? 
</t>
  </si>
  <si>
    <t xml:space="preserve">To prevent cross contamination, filling lines, pumps and manifolds have to be cleaned. The written cleaning procedure should be checked against records of the cleaning activity. 
Sometimes, cleaning is not required because the equipment is dedicated or a compatible product is going to be filled in the next operation, in which case the question should be marked not applicable. </t>
  </si>
  <si>
    <t xml:space="preserve">Is there a procedure to handle wastes generated from site filling activities and are they properly classified and stored in appropriate packaging that comply with local legislation?
</t>
  </si>
  <si>
    <t>Are filling points capped and locked and is a procedure implemented to issue keys for loading operators or drivers?</t>
  </si>
  <si>
    <t>To prevent contamination it must be checked if a well implemented process is in place to issue keys to unlock the loading pipe of a silo.</t>
  </si>
  <si>
    <t xml:space="preserve">If applicable, are silos and all equipment (hoses, pipes, pumps, etc.) cleaned to avoid cross contamination?
</t>
  </si>
  <si>
    <t xml:space="preserve">Where the warehouse handles plastics: are there measures in place designed to prevent pellet /flake/powder loss?
</t>
  </si>
  <si>
    <t>Is the company carrying out inspection for pellet/flakes/powder loss?</t>
  </si>
  <si>
    <t>Check for spill reporting procedure to the customer and disposal contract resulting from that. This is a contract with a third party who is collecting the waste.</t>
  </si>
  <si>
    <t xml:space="preserve">‘Inspection’ means that pellet/flake/powder production, processing and logistics is included in the site management auditing/assessment and/or controlled by the local authority. The auditor has to look for a listing of potential emission points. 
</t>
  </si>
  <si>
    <t>Are critical control points (CCPs) identified?</t>
  </si>
  <si>
    <t>Has a HACCP plan been documented?</t>
  </si>
  <si>
    <t>Is there a monitoring system for each CCP identified?</t>
  </si>
  <si>
    <t>Is there a product recall procedure?</t>
  </si>
  <si>
    <t>Is the product recall procedure tested?</t>
  </si>
  <si>
    <t xml:space="preserve">A product recall procedure must include the responsibilities of each party, the decision making process to start a recall and the recall action plan components including communications.  </t>
  </si>
  <si>
    <t>2.4.8</t>
  </si>
  <si>
    <t>6.2</t>
  </si>
  <si>
    <t>6.3</t>
  </si>
  <si>
    <t>6.3.1</t>
  </si>
  <si>
    <t>6.3.2</t>
  </si>
  <si>
    <t>6.3.3</t>
  </si>
  <si>
    <t>7.1.6</t>
  </si>
  <si>
    <t>7.1.7</t>
  </si>
  <si>
    <t>7.1.8</t>
  </si>
  <si>
    <t>7.1.9</t>
  </si>
  <si>
    <t>8.1.3</t>
  </si>
  <si>
    <t>8.1.4</t>
  </si>
  <si>
    <t>8.1.5</t>
  </si>
  <si>
    <t>8.2.3</t>
  </si>
  <si>
    <t>9.1.1.1</t>
  </si>
  <si>
    <t>9.1.1.2</t>
  </si>
  <si>
    <t>9.1.1.3</t>
  </si>
  <si>
    <t>9.1.1.4</t>
  </si>
  <si>
    <t>9.1.1.5</t>
  </si>
  <si>
    <t>9.1.2.1</t>
  </si>
  <si>
    <t>9.2.1.1</t>
  </si>
  <si>
    <t>9.2.1.2</t>
  </si>
  <si>
    <t>9.2.1.3</t>
  </si>
  <si>
    <t>9.2.1.4</t>
  </si>
  <si>
    <t>9.2.1.5</t>
  </si>
  <si>
    <t>9.2.2.1</t>
  </si>
  <si>
    <t>9.2.2.2</t>
  </si>
  <si>
    <t>9.3.1.1</t>
  </si>
  <si>
    <t>9.3.1.2</t>
  </si>
  <si>
    <t>9.3.1.3</t>
  </si>
  <si>
    <t>9.3.2.1</t>
  </si>
  <si>
    <t>10.1.2</t>
  </si>
  <si>
    <t>10.1.3</t>
  </si>
  <si>
    <t>10.1.4</t>
  </si>
  <si>
    <t>10.1.5</t>
  </si>
  <si>
    <t>10.1.6</t>
  </si>
  <si>
    <t>10.1.7</t>
  </si>
  <si>
    <t>10.1.8</t>
  </si>
  <si>
    <t>10.1.9</t>
  </si>
  <si>
    <t xml:space="preserve">10.1.10 </t>
  </si>
  <si>
    <t xml:space="preserve">10.1.11 </t>
  </si>
  <si>
    <t>10.1.12</t>
  </si>
  <si>
    <t>10.1.13</t>
  </si>
  <si>
    <t>10.1.14</t>
  </si>
  <si>
    <t>10.3.4</t>
  </si>
  <si>
    <t>10.4</t>
  </si>
  <si>
    <t>10.4.1</t>
  </si>
  <si>
    <t>10.4.2</t>
  </si>
  <si>
    <t>10.4.3</t>
  </si>
  <si>
    <t>10.4.4</t>
  </si>
  <si>
    <t>10.4.5</t>
  </si>
  <si>
    <t>10.4.6</t>
  </si>
  <si>
    <t>10.4.7</t>
  </si>
  <si>
    <t>10.4.8</t>
  </si>
  <si>
    <t>10.4.9</t>
  </si>
  <si>
    <t>10.4.10</t>
  </si>
  <si>
    <t>10.5</t>
  </si>
  <si>
    <t>10.5.1</t>
  </si>
  <si>
    <t>10.5.2</t>
  </si>
  <si>
    <t>11.1.1.1</t>
  </si>
  <si>
    <t>11.1.1.2</t>
  </si>
  <si>
    <t>11.1.1.3</t>
  </si>
  <si>
    <t>11.1.1.4</t>
  </si>
  <si>
    <t>11.2.1.1</t>
  </si>
  <si>
    <t>11.2.1.2</t>
  </si>
  <si>
    <t>11.2.1.3</t>
  </si>
  <si>
    <t>11.2.1.4</t>
  </si>
  <si>
    <t>11.2.1.5</t>
  </si>
  <si>
    <t>11.2.1.6</t>
  </si>
  <si>
    <t>11.2.1.7</t>
  </si>
  <si>
    <t>11.2.2.1</t>
  </si>
  <si>
    <t>11.2.3.1</t>
  </si>
  <si>
    <t>11.2.3.2</t>
  </si>
  <si>
    <t>11.3.1</t>
  </si>
  <si>
    <t>11.3.2</t>
  </si>
  <si>
    <t>11.3.3</t>
  </si>
  <si>
    <t>12.2.1</t>
  </si>
  <si>
    <t>12.2.2</t>
  </si>
  <si>
    <t>12.2.3</t>
  </si>
  <si>
    <t>12.2.4</t>
  </si>
  <si>
    <t>12.2.5</t>
  </si>
  <si>
    <t>12.2.6</t>
  </si>
  <si>
    <t>12.2.7</t>
  </si>
  <si>
    <t>12.4</t>
  </si>
  <si>
    <t>12.5</t>
  </si>
  <si>
    <t>13.3</t>
  </si>
  <si>
    <t>14</t>
  </si>
  <si>
    <t>14.1.2</t>
  </si>
  <si>
    <t>14.1.2.1</t>
  </si>
  <si>
    <t>14.1.2.3</t>
  </si>
  <si>
    <t>14.1.3</t>
  </si>
  <si>
    <t>14.1.3.1</t>
  </si>
  <si>
    <t>14.1.4</t>
  </si>
  <si>
    <t>14.1.4.1</t>
  </si>
  <si>
    <t>14.1.4.2</t>
  </si>
  <si>
    <t>14.1.4.3</t>
  </si>
  <si>
    <t>14.1.4.4</t>
  </si>
  <si>
    <t>14.1.4.5</t>
  </si>
  <si>
    <t>14.1.5</t>
  </si>
  <si>
    <t>14.1.5.1</t>
  </si>
  <si>
    <t>14.1.5.2</t>
  </si>
  <si>
    <t>14.1.5.3</t>
  </si>
  <si>
    <t>14.2.3</t>
  </si>
  <si>
    <t>14.2.3.1</t>
  </si>
  <si>
    <t>15.1.1.1</t>
  </si>
  <si>
    <t>15.1.1.2</t>
  </si>
  <si>
    <t>15.1.1.3</t>
  </si>
  <si>
    <t>15.1.1.4</t>
  </si>
  <si>
    <t>15.2.1.1</t>
  </si>
  <si>
    <t>15.2.1.2</t>
  </si>
  <si>
    <t>15.2.1.3</t>
  </si>
  <si>
    <t>15.2.1.4</t>
  </si>
  <si>
    <t>15.2.1.5</t>
  </si>
  <si>
    <t>15.2.2.1</t>
  </si>
  <si>
    <t>15.2.2.2</t>
  </si>
  <si>
    <t>15.2.2.3</t>
  </si>
  <si>
    <t>15.2.2.4</t>
  </si>
  <si>
    <t>15.2.2.5</t>
  </si>
  <si>
    <t>15.2.2.6</t>
  </si>
  <si>
    <t>15.2.2.7</t>
  </si>
  <si>
    <t>15.2.2.8</t>
  </si>
  <si>
    <t>15.3.1.1</t>
  </si>
  <si>
    <t>15.3.2.1</t>
  </si>
  <si>
    <t>15.4</t>
  </si>
  <si>
    <t>15.4.1</t>
  </si>
  <si>
    <t>15.4.2</t>
  </si>
  <si>
    <t>15.4.3</t>
  </si>
  <si>
    <t>15.4.4</t>
  </si>
  <si>
    <t>15.4.5</t>
  </si>
  <si>
    <t>15.4.6</t>
  </si>
  <si>
    <t>15.4.7</t>
  </si>
  <si>
    <t>15.4.8</t>
  </si>
  <si>
    <t>15.4.9</t>
  </si>
  <si>
    <t>16.3.11</t>
  </si>
  <si>
    <t>16.3.12</t>
  </si>
  <si>
    <t>16.3.13</t>
  </si>
  <si>
    <t>16.3.14</t>
  </si>
  <si>
    <t>16.3.15</t>
  </si>
  <si>
    <t>16.3.16</t>
  </si>
  <si>
    <t>16.3.17</t>
  </si>
  <si>
    <t>16.3.18</t>
  </si>
  <si>
    <t>16.3.19</t>
  </si>
  <si>
    <t>16.3.20</t>
  </si>
  <si>
    <t>16.3.21</t>
  </si>
  <si>
    <t>16.3.22</t>
  </si>
  <si>
    <t>17.1</t>
  </si>
  <si>
    <t>17.1.1</t>
  </si>
  <si>
    <t>17.1.2</t>
  </si>
  <si>
    <t>17.1.3</t>
  </si>
  <si>
    <t>17.1.4</t>
  </si>
  <si>
    <t>17.1.5</t>
  </si>
  <si>
    <t>17.1.6</t>
  </si>
  <si>
    <t>17.1.7</t>
  </si>
  <si>
    <t>17.1.8</t>
  </si>
  <si>
    <t>17.1.9</t>
  </si>
  <si>
    <t>17.1.10</t>
  </si>
  <si>
    <t>17.1.11</t>
  </si>
  <si>
    <t>17.1.12</t>
  </si>
  <si>
    <t>17.1.13</t>
  </si>
  <si>
    <t>17.1.14</t>
  </si>
  <si>
    <t>17.1.15</t>
  </si>
  <si>
    <t>17.1.16</t>
  </si>
  <si>
    <t>17.1.17</t>
  </si>
  <si>
    <t>17.1.18</t>
  </si>
  <si>
    <t>17.1.19</t>
  </si>
  <si>
    <t>17.1.20</t>
  </si>
  <si>
    <t>17.1.21</t>
  </si>
  <si>
    <t>17.1.22</t>
  </si>
  <si>
    <t>17.1.23</t>
  </si>
  <si>
    <t>17.1.24</t>
  </si>
  <si>
    <t>17.2</t>
  </si>
  <si>
    <t>17.2.1</t>
  </si>
  <si>
    <t>17.2.2</t>
  </si>
  <si>
    <t>17.2.3</t>
  </si>
  <si>
    <t>17.2.4</t>
  </si>
  <si>
    <t>17.2.5</t>
  </si>
  <si>
    <t>17.2.6</t>
  </si>
  <si>
    <t>17.2.7</t>
  </si>
  <si>
    <t>17.2.8</t>
  </si>
  <si>
    <t>17.2.9</t>
  </si>
  <si>
    <t>17.2.10</t>
  </si>
  <si>
    <t>17.2.11</t>
  </si>
  <si>
    <t>17.2.12</t>
  </si>
  <si>
    <t>17.2.13</t>
  </si>
  <si>
    <t>17.2.14</t>
  </si>
  <si>
    <t>17.2.15</t>
  </si>
  <si>
    <t>17.2.16</t>
  </si>
  <si>
    <t>17.2.17</t>
  </si>
  <si>
    <t>17.2.18</t>
  </si>
  <si>
    <t>17.2.19</t>
  </si>
  <si>
    <t>17.2.20</t>
  </si>
  <si>
    <t>17.2.21</t>
  </si>
  <si>
    <t>17.3</t>
  </si>
  <si>
    <t>17.3.1</t>
  </si>
  <si>
    <t>17.3.2</t>
  </si>
  <si>
    <t>17.3.3</t>
  </si>
  <si>
    <t>17.3.4</t>
  </si>
  <si>
    <t>17.3.5</t>
  </si>
  <si>
    <t>17.3.6</t>
  </si>
  <si>
    <t>17.3.7</t>
  </si>
  <si>
    <t>17.3.8</t>
  </si>
  <si>
    <t>17.3.9</t>
  </si>
  <si>
    <t>17.3.10</t>
  </si>
  <si>
    <t>17.4</t>
  </si>
  <si>
    <t>17.4.1</t>
  </si>
  <si>
    <t>17.4.1.1</t>
  </si>
  <si>
    <t>17.4.1.2</t>
  </si>
  <si>
    <t>17.4.1.3</t>
  </si>
  <si>
    <t>17.4.2</t>
  </si>
  <si>
    <t>17.4.2.1</t>
  </si>
  <si>
    <t>17.4.2.2</t>
  </si>
  <si>
    <t>17.4.2.3</t>
  </si>
  <si>
    <t>17.4.2.4</t>
  </si>
  <si>
    <t>17.4.2.5</t>
  </si>
  <si>
    <t>17.4.2.6</t>
  </si>
  <si>
    <t>17.5</t>
  </si>
  <si>
    <t>17.5.1</t>
  </si>
  <si>
    <t>17.5.2</t>
  </si>
  <si>
    <t>18.</t>
  </si>
  <si>
    <t>18.1</t>
  </si>
  <si>
    <t>18.1.1</t>
  </si>
  <si>
    <t>18.1.1.1</t>
  </si>
  <si>
    <t>18.1.1.2</t>
  </si>
  <si>
    <t>18.1.1.3</t>
  </si>
  <si>
    <t>18.1.1.4</t>
  </si>
  <si>
    <t>18.1.1.5</t>
  </si>
  <si>
    <t>18.1.2</t>
  </si>
  <si>
    <t>18.1.2.1</t>
  </si>
  <si>
    <t>18.1.2.2</t>
  </si>
  <si>
    <t>18.1.2.3</t>
  </si>
  <si>
    <t>18.1.2.4</t>
  </si>
  <si>
    <t>18.1.2.5</t>
  </si>
  <si>
    <t>18.1.2.6</t>
  </si>
  <si>
    <t>18.1.2.7</t>
  </si>
  <si>
    <t>18.1.2.8</t>
  </si>
  <si>
    <t>18.1.3</t>
  </si>
  <si>
    <t>18.1.3.1</t>
  </si>
  <si>
    <t>18.1.3.2</t>
  </si>
  <si>
    <t>18.1.3.3</t>
  </si>
  <si>
    <t>18.1.4.</t>
  </si>
  <si>
    <t>18.1.4.1</t>
  </si>
  <si>
    <t>18.1.4.2</t>
  </si>
  <si>
    <t>18.1.4.3</t>
  </si>
  <si>
    <t>18.1.4.4</t>
  </si>
  <si>
    <t>18.1.4.5</t>
  </si>
  <si>
    <t>18.1.4.6</t>
  </si>
  <si>
    <t>18.1.4.7</t>
  </si>
  <si>
    <t>18.1.5</t>
  </si>
  <si>
    <t>18.1.5.1</t>
  </si>
  <si>
    <t>18.1.5.2</t>
  </si>
  <si>
    <t>18.1.5.3</t>
  </si>
  <si>
    <t>18.2</t>
  </si>
  <si>
    <t>18.2.1.</t>
  </si>
  <si>
    <t>18.3.</t>
  </si>
  <si>
    <t>18.3.1</t>
  </si>
  <si>
    <t>18.3.2</t>
  </si>
  <si>
    <t>18.3.3</t>
  </si>
  <si>
    <t>18.3.4</t>
  </si>
  <si>
    <t>18.3.5</t>
  </si>
  <si>
    <t>18.3.6</t>
  </si>
  <si>
    <t>18.3.7</t>
  </si>
  <si>
    <t>18.3.8</t>
  </si>
  <si>
    <t>18.3.9</t>
  </si>
  <si>
    <t>18.3.10</t>
  </si>
  <si>
    <t>18.3.11</t>
  </si>
  <si>
    <t>18.3.12</t>
  </si>
  <si>
    <t>18.3.13</t>
  </si>
  <si>
    <t>18.3.14</t>
  </si>
  <si>
    <t>18.3.15</t>
  </si>
  <si>
    <t>18.4</t>
  </si>
  <si>
    <t>18.4.1</t>
  </si>
  <si>
    <t>Are safety notices and 'No Smoking' "No Naked Flames" and "No Fires" restrictions and other specific hazard warning signs clearly visible?</t>
  </si>
  <si>
    <t>Does the site plan in place indicate emergency exit routes and other directional information?</t>
  </si>
  <si>
    <t>Are the locations of all safety facilities, first-aid facilities and protective clothing clearly indicated by symbolic signs on the site emergency plans?</t>
  </si>
  <si>
    <t xml:space="preserve">Is each type of storage area inside a warehouse clearly demarcated, for example, separate storage areas for poisons, flammables and corrosives? </t>
  </si>
  <si>
    <t>18.4.2</t>
  </si>
  <si>
    <t>18.4.3</t>
  </si>
  <si>
    <t>18.4.4</t>
  </si>
  <si>
    <t>18.4.5</t>
  </si>
  <si>
    <t>18.4.6</t>
  </si>
  <si>
    <t>18.4.7</t>
  </si>
  <si>
    <t>18.5</t>
  </si>
  <si>
    <t>18.5.1</t>
  </si>
  <si>
    <t>18.5.3</t>
  </si>
  <si>
    <t>18.5.4</t>
  </si>
  <si>
    <t>18.5.5</t>
  </si>
  <si>
    <t>18.5.6</t>
  </si>
  <si>
    <t>18.5.7</t>
  </si>
  <si>
    <t>19</t>
  </si>
  <si>
    <t>19.1</t>
  </si>
  <si>
    <t>19.1.1</t>
  </si>
  <si>
    <t>19.1.2</t>
  </si>
  <si>
    <t>19.1.3</t>
  </si>
  <si>
    <t>19.1.4</t>
  </si>
  <si>
    <t>19.1.5</t>
  </si>
  <si>
    <t>19.1.6</t>
  </si>
  <si>
    <t>19.1.7</t>
  </si>
  <si>
    <t>19.1.8</t>
  </si>
  <si>
    <t>19.1.9</t>
  </si>
  <si>
    <t>19.1.10</t>
  </si>
  <si>
    <t>19.1.11</t>
  </si>
  <si>
    <t>19.1.12</t>
  </si>
  <si>
    <t>19.1.13</t>
  </si>
  <si>
    <t>19.1.14</t>
  </si>
  <si>
    <t>19.1.15</t>
  </si>
  <si>
    <t>19.1.16</t>
  </si>
  <si>
    <t>19.1.17</t>
  </si>
  <si>
    <t>19.1.18</t>
  </si>
  <si>
    <t>19.1.19</t>
  </si>
  <si>
    <t>19.1.20</t>
  </si>
  <si>
    <t>19.1.21</t>
  </si>
  <si>
    <t>19.1.22</t>
  </si>
  <si>
    <t>Product waste (hazardous and non-hazardous)?</t>
  </si>
  <si>
    <t>19.1.23</t>
  </si>
  <si>
    <t>19.1.24</t>
  </si>
  <si>
    <t>19.1.25</t>
  </si>
  <si>
    <t>19.1.26</t>
  </si>
  <si>
    <t>19.2</t>
  </si>
  <si>
    <t>19.2.1</t>
  </si>
  <si>
    <t>19.2.2</t>
  </si>
  <si>
    <t>19.2.3</t>
  </si>
  <si>
    <t>19.2.4</t>
  </si>
  <si>
    <t>19.2.5</t>
  </si>
  <si>
    <t>19.2.6</t>
  </si>
  <si>
    <t>19.2.7</t>
  </si>
  <si>
    <t>19.2.8</t>
  </si>
  <si>
    <t>19.2.9</t>
  </si>
  <si>
    <t>19.2.10</t>
  </si>
  <si>
    <t>19.2.11</t>
  </si>
  <si>
    <t>19.2.12</t>
  </si>
  <si>
    <t>19.2.13</t>
  </si>
  <si>
    <t>19.2.14</t>
  </si>
  <si>
    <t>19.2.15</t>
  </si>
  <si>
    <t>19.2.16</t>
  </si>
  <si>
    <t>19.2.17</t>
  </si>
  <si>
    <t>19.2.18</t>
  </si>
  <si>
    <t>19.3</t>
  </si>
  <si>
    <t>19.3.1</t>
  </si>
  <si>
    <t>19.3.2</t>
  </si>
  <si>
    <t>19.3.3</t>
  </si>
  <si>
    <t>19.3.4</t>
  </si>
  <si>
    <t>20</t>
  </si>
  <si>
    <t xml:space="preserve">20.1 </t>
  </si>
  <si>
    <t>20.1.1</t>
  </si>
  <si>
    <t>20.2</t>
  </si>
  <si>
    <t>20.2.1</t>
  </si>
  <si>
    <t>20.2.2</t>
  </si>
  <si>
    <t>20.2.3</t>
  </si>
  <si>
    <t>20.2.4</t>
  </si>
  <si>
    <t>20.2.5</t>
  </si>
  <si>
    <t>20.3</t>
  </si>
  <si>
    <t>20.3.1</t>
  </si>
  <si>
    <t>20.3.2</t>
  </si>
  <si>
    <t>20.3.3</t>
  </si>
  <si>
    <t>20.3.4</t>
  </si>
  <si>
    <t>20.3.5</t>
  </si>
  <si>
    <t>21</t>
  </si>
  <si>
    <t>21.1</t>
  </si>
  <si>
    <t>21.2</t>
  </si>
  <si>
    <t>21.3</t>
  </si>
  <si>
    <t>21.4</t>
  </si>
  <si>
    <t>21.5</t>
  </si>
  <si>
    <t>21.6</t>
  </si>
  <si>
    <t>21.7</t>
  </si>
  <si>
    <t>21.8</t>
  </si>
  <si>
    <t>21.9</t>
  </si>
  <si>
    <t>21.10</t>
  </si>
  <si>
    <t>21.11</t>
  </si>
  <si>
    <t>21.12</t>
  </si>
  <si>
    <t>21.13</t>
  </si>
  <si>
    <t>21.14</t>
  </si>
  <si>
    <t>22.</t>
  </si>
  <si>
    <t>22.1.</t>
  </si>
  <si>
    <t>22.1.1</t>
  </si>
  <si>
    <t>22.1.2</t>
  </si>
  <si>
    <t>22.1.3</t>
  </si>
  <si>
    <t>22.1.4</t>
  </si>
  <si>
    <t>22.1.5</t>
  </si>
  <si>
    <t>22.1.6</t>
  </si>
  <si>
    <t>22.1.7</t>
  </si>
  <si>
    <t>22.1.8.</t>
  </si>
  <si>
    <t>23.</t>
  </si>
  <si>
    <t>23.1.</t>
  </si>
  <si>
    <t>23.1.1.</t>
  </si>
  <si>
    <t>23.1.2</t>
  </si>
  <si>
    <t>23.2.</t>
  </si>
  <si>
    <t>23.2.1</t>
  </si>
  <si>
    <t>23.2.1.1</t>
  </si>
  <si>
    <t>23.2.1.2</t>
  </si>
  <si>
    <t>23.2.1.3</t>
  </si>
  <si>
    <t>23.2.1.4</t>
  </si>
  <si>
    <t>23.2.1.5</t>
  </si>
  <si>
    <t>23.2.1.6</t>
  </si>
  <si>
    <t>23.2.1.7</t>
  </si>
  <si>
    <t>23.2.1.8</t>
  </si>
  <si>
    <t>23.2.1.9</t>
  </si>
  <si>
    <t>23.3.</t>
  </si>
  <si>
    <t>23.3.1.</t>
  </si>
  <si>
    <t>23.3.1.1.</t>
  </si>
  <si>
    <t>24.</t>
  </si>
  <si>
    <t>24.1.</t>
  </si>
  <si>
    <t>24.1.1</t>
  </si>
  <si>
    <t>24.1.2</t>
  </si>
  <si>
    <t>24.1.3</t>
  </si>
  <si>
    <t>24.1.4</t>
  </si>
  <si>
    <t>24.1.5</t>
  </si>
  <si>
    <t>24.1.6</t>
  </si>
  <si>
    <t>24.2.</t>
  </si>
  <si>
    <t>24.2.1.</t>
  </si>
  <si>
    <t>24.2.1.1</t>
  </si>
  <si>
    <t>24.2.1.2</t>
  </si>
  <si>
    <t>24.2.1.3</t>
  </si>
  <si>
    <t>24.2.1.4</t>
  </si>
  <si>
    <t>24.2.1.5</t>
  </si>
  <si>
    <t>24.2.1.6</t>
  </si>
  <si>
    <t>24.2.2</t>
  </si>
  <si>
    <t>24.2.2.1</t>
  </si>
  <si>
    <t>24.2.2.2</t>
  </si>
  <si>
    <t>24.2.2.3</t>
  </si>
  <si>
    <t>24.2.2.4</t>
  </si>
  <si>
    <t>24.2.2.5</t>
  </si>
  <si>
    <t>24.2.2.6</t>
  </si>
  <si>
    <t>24.2.2.7</t>
  </si>
  <si>
    <t>24.2.2.8</t>
  </si>
  <si>
    <t>24.2.2.9</t>
  </si>
  <si>
    <t>24.2.2.10</t>
  </si>
  <si>
    <t>24.2.2.11</t>
  </si>
  <si>
    <t>24.2.2.12</t>
  </si>
  <si>
    <t>24.2.2.13</t>
  </si>
  <si>
    <t>24.2.2.14</t>
  </si>
  <si>
    <t>24.2.2.15</t>
  </si>
  <si>
    <t>24.2.3.</t>
  </si>
  <si>
    <t>24.2.3.1</t>
  </si>
  <si>
    <t>24.2.3.2</t>
  </si>
  <si>
    <t>24.2.3.3</t>
  </si>
  <si>
    <t>24.2.3.4</t>
  </si>
  <si>
    <t>24.2.3.5</t>
  </si>
  <si>
    <t>24.2.3.6</t>
  </si>
  <si>
    <t>24.2.3.7</t>
  </si>
  <si>
    <t>24.2.4.</t>
  </si>
  <si>
    <t>24.2.4.1</t>
  </si>
  <si>
    <t>24.2.4.2</t>
  </si>
  <si>
    <t>24.2.4.3</t>
  </si>
  <si>
    <t>24.2.4.4</t>
  </si>
  <si>
    <t>24.2.4.5</t>
  </si>
  <si>
    <t>24.2.5</t>
  </si>
  <si>
    <t>24.2.5.1</t>
  </si>
  <si>
    <t>24.2.5.2</t>
  </si>
  <si>
    <t>24.2.5.3</t>
  </si>
  <si>
    <t>24.2.5.4</t>
  </si>
  <si>
    <t>24.2.5.5</t>
  </si>
  <si>
    <t>24.2.5.6</t>
  </si>
  <si>
    <t>24.2.5.7</t>
  </si>
  <si>
    <t>24.2.5.8</t>
  </si>
  <si>
    <t>24.2.5.9</t>
  </si>
  <si>
    <t>24.2.5.10</t>
  </si>
  <si>
    <t>24.2.5.11</t>
  </si>
  <si>
    <t>24.2.5.12</t>
  </si>
  <si>
    <t>24.2.5.13</t>
  </si>
  <si>
    <t>24.2.5.14</t>
  </si>
  <si>
    <t>24.2.5.15</t>
  </si>
  <si>
    <t>24.3</t>
  </si>
  <si>
    <t>24.3.1</t>
  </si>
  <si>
    <t>24.3.1.1</t>
  </si>
  <si>
    <t>24.3.1.2</t>
  </si>
  <si>
    <t>24.3.1.3</t>
  </si>
  <si>
    <t>24.3.1.4</t>
  </si>
  <si>
    <t>24.3.1.5</t>
  </si>
  <si>
    <t>24.3.1.6</t>
  </si>
  <si>
    <t>24.3.1.7</t>
  </si>
  <si>
    <t>24.3.1.8</t>
  </si>
  <si>
    <t>24.3.1.9</t>
  </si>
  <si>
    <t>24.3.1.10</t>
  </si>
  <si>
    <t>24.3.1.11</t>
  </si>
  <si>
    <t>24.3.1.12</t>
  </si>
  <si>
    <t>24.3.1.13</t>
  </si>
  <si>
    <t>24.3.1.14</t>
  </si>
  <si>
    <t>24.3.1.15</t>
  </si>
  <si>
    <t>24.3.1.16</t>
  </si>
  <si>
    <t>24.3.1.17</t>
  </si>
  <si>
    <t>24.3.1.18</t>
  </si>
  <si>
    <t>24.3.1.19</t>
  </si>
  <si>
    <t>24.3.1.20</t>
  </si>
  <si>
    <t>24.3.1.21</t>
  </si>
  <si>
    <t>24.3.1.22</t>
  </si>
  <si>
    <t>24.3.1.23</t>
  </si>
  <si>
    <t>24.3.2</t>
  </si>
  <si>
    <t>24.3.2.1</t>
  </si>
  <si>
    <t>24.3.2.2</t>
  </si>
  <si>
    <t>24.3.2.3</t>
  </si>
  <si>
    <t>24.3.2.4</t>
  </si>
  <si>
    <t>24.3.2.5</t>
  </si>
  <si>
    <t>24.3.2.6</t>
  </si>
  <si>
    <t>24.3.2.7</t>
  </si>
  <si>
    <t>24.3.2.8</t>
  </si>
  <si>
    <t>24.3.2.9</t>
  </si>
  <si>
    <t>24.3.2.10</t>
  </si>
  <si>
    <t>24.3.2.11</t>
  </si>
  <si>
    <t>24.3.2.12</t>
  </si>
  <si>
    <t>24.3.2.13</t>
  </si>
  <si>
    <t>24.3.2.14</t>
  </si>
  <si>
    <t>24.3.2.15</t>
  </si>
  <si>
    <t>24.3.2.16</t>
  </si>
  <si>
    <t>24.3.2.17</t>
  </si>
  <si>
    <t>24.3.2.18</t>
  </si>
  <si>
    <t>24.3.2.19</t>
  </si>
  <si>
    <t>24.3.2.20</t>
  </si>
  <si>
    <t>24.3.2.21</t>
  </si>
  <si>
    <t>24.3.2.22</t>
  </si>
  <si>
    <t>24.3.2.23</t>
  </si>
  <si>
    <t>24.3.2.24</t>
  </si>
  <si>
    <t>24.3.3</t>
  </si>
  <si>
    <t>24.3.3.1</t>
  </si>
  <si>
    <t>24.3.3.2</t>
  </si>
  <si>
    <t>24.3.3.3</t>
  </si>
  <si>
    <t>24.3.3.4</t>
  </si>
  <si>
    <t>25</t>
  </si>
  <si>
    <t>25.1</t>
  </si>
  <si>
    <t>25.1.1</t>
  </si>
  <si>
    <t>25.1.2</t>
  </si>
  <si>
    <t>25.1.3</t>
  </si>
  <si>
    <t>25.1.4</t>
  </si>
  <si>
    <t>25.1.5</t>
  </si>
  <si>
    <t>25.1.6</t>
  </si>
  <si>
    <t>25.2</t>
  </si>
  <si>
    <t>25.2.1</t>
  </si>
  <si>
    <t>25.2.2</t>
  </si>
  <si>
    <t>25.2.3</t>
  </si>
  <si>
    <t>25.2.4</t>
  </si>
  <si>
    <t>25.3</t>
  </si>
  <si>
    <t>25.3.1.</t>
  </si>
  <si>
    <t>25.4</t>
  </si>
  <si>
    <t>25.4.1</t>
  </si>
  <si>
    <t>25.4.2</t>
  </si>
  <si>
    <t>25.5</t>
  </si>
  <si>
    <t>25.5.1</t>
  </si>
  <si>
    <t>25.6</t>
  </si>
  <si>
    <t>25.6.1</t>
  </si>
  <si>
    <t>25.6.2</t>
  </si>
  <si>
    <t>25.6.3</t>
  </si>
  <si>
    <t>25.6.4</t>
  </si>
  <si>
    <t>25.7</t>
  </si>
  <si>
    <t>25.8</t>
  </si>
  <si>
    <t>25.8.1</t>
  </si>
  <si>
    <t>25.8.2</t>
  </si>
  <si>
    <t>25.8.3</t>
  </si>
  <si>
    <t>25.8.4</t>
  </si>
  <si>
    <t>25.9.</t>
  </si>
  <si>
    <t>25.9.1</t>
  </si>
  <si>
    <t>25.10.</t>
  </si>
  <si>
    <t>25.10.1</t>
  </si>
  <si>
    <t>25.10.2</t>
  </si>
  <si>
    <t>25.10.3</t>
  </si>
  <si>
    <t>25.10.4</t>
  </si>
  <si>
    <t>25.10.5</t>
  </si>
  <si>
    <t>25.10.6</t>
  </si>
  <si>
    <t>25.11</t>
  </si>
  <si>
    <t>25.11.1</t>
  </si>
  <si>
    <t>25.11.2</t>
  </si>
  <si>
    <t>25.11.3</t>
  </si>
  <si>
    <t>25.11.4</t>
  </si>
  <si>
    <t>25.11.5</t>
  </si>
  <si>
    <t>25.11.6</t>
  </si>
  <si>
    <t>25.11.7</t>
  </si>
  <si>
    <t>25.11.8</t>
  </si>
  <si>
    <t>25.11.9</t>
  </si>
  <si>
    <t>25.11.10</t>
  </si>
  <si>
    <t>25.11.11</t>
  </si>
  <si>
    <t>25.12</t>
  </si>
  <si>
    <t xml:space="preserve">Is the company controlling the cleanliness of containers prior to filling?
</t>
  </si>
  <si>
    <t>25.12.1</t>
  </si>
  <si>
    <t>25.12.2</t>
  </si>
  <si>
    <t>25.12.3</t>
  </si>
  <si>
    <t>25.12.4</t>
  </si>
  <si>
    <t>25.12.5</t>
  </si>
  <si>
    <t>25.12.6</t>
  </si>
  <si>
    <t>25.12.7</t>
  </si>
  <si>
    <t>25.12.8</t>
  </si>
  <si>
    <t>25.12.9</t>
  </si>
  <si>
    <t>25.12.10</t>
  </si>
  <si>
    <t>25.12.11</t>
  </si>
  <si>
    <t>25.12.12</t>
  </si>
  <si>
    <t>25.12.13</t>
  </si>
  <si>
    <t>25.12.14</t>
  </si>
  <si>
    <t>25.12.15</t>
  </si>
  <si>
    <t>25.12.16</t>
  </si>
  <si>
    <t>25.13</t>
  </si>
  <si>
    <t>25.13.1</t>
  </si>
  <si>
    <t>25.13.2</t>
  </si>
  <si>
    <t>25.13.3</t>
  </si>
  <si>
    <t>25.13.4</t>
  </si>
  <si>
    <t>25.13.5</t>
  </si>
  <si>
    <t>25.13.6</t>
  </si>
  <si>
    <t>25.13.7</t>
  </si>
  <si>
    <t>25.13.8</t>
  </si>
  <si>
    <t>25.14</t>
  </si>
  <si>
    <t>25.14.1</t>
  </si>
  <si>
    <t>25.14.2</t>
  </si>
  <si>
    <t>25.14.3</t>
  </si>
  <si>
    <t>25.14.4</t>
  </si>
  <si>
    <t>25.14.5</t>
  </si>
  <si>
    <t>25.14.6</t>
  </si>
  <si>
    <t>Final Audit Scores</t>
  </si>
  <si>
    <t>For that purpose, the suppliers could be potential sources of information. The auditor shall look for evidence that the company has gathered on these subjects.</t>
  </si>
  <si>
    <t xml:space="preserve"> SHE Management Meetings</t>
  </si>
  <si>
    <t xml:space="preserve">
On/Off-Site Emergency Preparedness and Response
</t>
  </si>
  <si>
    <t>Management of Transport Greenhouse Gas Emissions</t>
  </si>
  <si>
    <t>Personnel  Training</t>
  </si>
  <si>
    <t>18.1.4</t>
  </si>
  <si>
    <t>18.3</t>
  </si>
  <si>
    <t>20.1</t>
  </si>
  <si>
    <t>22.1</t>
  </si>
  <si>
    <t>23.1</t>
  </si>
  <si>
    <t>23.3.1</t>
  </si>
  <si>
    <t>24.1</t>
  </si>
  <si>
    <t>24.2.1</t>
  </si>
  <si>
    <t>24.2.3</t>
  </si>
  <si>
    <t>24.2.4</t>
  </si>
  <si>
    <t>25.10</t>
  </si>
  <si>
    <r>
      <t>Specific GMP</t>
    </r>
    <r>
      <rPr>
        <b/>
        <vertAlign val="superscript"/>
        <sz val="11"/>
        <color theme="1"/>
        <rFont val="Arial"/>
        <family val="2"/>
      </rPr>
      <t>+</t>
    </r>
    <r>
      <rPr>
        <b/>
        <sz val="11"/>
        <color theme="1"/>
        <rFont val="Arial"/>
        <family val="2"/>
      </rPr>
      <t xml:space="preserve"> and Questions</t>
    </r>
  </si>
  <si>
    <t>Company emergency procedures - on-site?</t>
  </si>
  <si>
    <t>Company emergency procedures - off-site?</t>
  </si>
  <si>
    <t>Check that the emergency assembly point/s on-site are clearly demarcated by an appropriate sign.
Check that they are accessible.</t>
  </si>
  <si>
    <t>Are current Safety Data Sheets available on-site from the manufacturers for all products transported and/or handled?</t>
  </si>
  <si>
    <t xml:space="preserve">Has the company appointed a person/company responsible for security services on-site? </t>
  </si>
  <si>
    <t>On-site fire and emergency team members shall be trained in practical fire fighting.</t>
  </si>
  <si>
    <t>Written appointment/s are required for the person/s that will take charge of an on-site emergency in terms of the Occupational Health and Safety Act, Act 85 of 1993.</t>
  </si>
  <si>
    <t>A procedure for handling the information presented to the neighbourhood, the press and other interested parties of serious accidents/incidents that happened on-site?</t>
  </si>
  <si>
    <t>First-Aider, G.S.R. 3 (4)?</t>
  </si>
  <si>
    <t xml:space="preserve">Is a first-aid training programme defined for identified persons and implemented?
</t>
  </si>
  <si>
    <t>Check for site plan on display describing emergency exit routes and emergency assembly point/s.
Include fire fighting equipment and first-aid boxes.</t>
  </si>
  <si>
    <t>One person shall be trained in first-aid and appointed. This is only required if there are more than 10 people on the site. One first-aider is required for every group of 50 employees in the workplace.</t>
  </si>
  <si>
    <t>Records and follow-up actions regarding customer or public complaints shall be in place.</t>
  </si>
  <si>
    <t xml:space="preserve">Management of Transport Greenhouse Gas (GHG) Emissions </t>
  </si>
  <si>
    <t>Does the audited company have a system to collect data enabling energy (fuel)-based calculation of its transport GHG emissions for all trucks whose fuel is paid by the company ?</t>
  </si>
  <si>
    <t>Does the audited company collaborate with its customers to reduce transport GHG emissions?</t>
  </si>
  <si>
    <t>Are all legal requirements met for transportation of the waste?</t>
  </si>
  <si>
    <t>The transportation of waste shall meet local waste regulations.</t>
  </si>
  <si>
    <t>Is a system in place to follow-up on the periodic test dates of tanks approved for the transportation of dangerous goods?</t>
  </si>
  <si>
    <t>Check the practices on sealing through interviewing drivers and verifying the instructions.  Look for a sealing procedure and the unique numbered seals shall recorded on transportation documentation.
Especially, look for evidence that seal discrepancies in inbound deliveries are recorded and actions taken.</t>
  </si>
  <si>
    <t>Check fences, gates and 24h lighting during your site visit. The first personal security impression is on arrival the first day, like identification and check on person(s) to visit. When the audited site is part of a public harbour, a comment shall be provided when this requirement cannot be met. In this case it is expected that the site will have a security plan.</t>
  </si>
  <si>
    <t xml:space="preserve">At some stage during the assessment, the auditor shall select at random two or more vehicles (depending on the size of the operated fleet) and check these vehicles against the items listed. If possible, this shall be vehicles, which have just returned to the site after completing an order, so that the auditor can interview the driver as well as inspect the vehicle. Try to inspect another truck not prepared for the inspection.
At the start of the assessment, the auditor shall ask to be immediately notified when an incoming vehicle arrives at the site, so that at that stage the auditor can immediately direct his attention to interviewing the driver and inspecting the vehicle, before returning to the remainder of the questionnaire. Under comments, the auditor shall indicate the number of vehicles that were inspected during the audit.
</t>
  </si>
  <si>
    <t>The auditor shall check compliance with local legislation. The auditor shall also spot check if the contents of the first-aid kit are within expiry date.</t>
  </si>
  <si>
    <t>This question refers to the earthing system to be used for grounding the tank before and during cleaning. The auditor shall check that the clamps are not corroded.</t>
  </si>
  <si>
    <t>The auditor shall take a random sample of the records from each item listed below and examine these in detail. Frequencies of inspection differ per country. Company shall be aware of this frequency. Pressure Equipment Regulations, Electrical Installation Regulations.</t>
  </si>
  <si>
    <t>Look for documented evidence.
The auditor has to interview cleaning operators to verify if the discussions and training sessions took place. The number of the operators interviewed shall be recorded by the auditor in comments.</t>
  </si>
  <si>
    <t xml:space="preserve">The site shall have all the necessary operating and environmental licences for all the activities carried out at the site, cleaning, waste handling, water treatment as per scope and information document, but also including e.g. parking of trucks, storage of bulk and packed chemicals, temporary parking of vehicles for heating, etc. The auditor will check the available licences against the site’s activities. 
The auditor has to record the operating and environmental licences reviewed. </t>
  </si>
  <si>
    <t>Can the lift trucks operate easily and safely inside and outside the warehouse?</t>
  </si>
  <si>
    <t xml:space="preserve">Check the general condition of the roads and loading docks regarding lift truck accessibility. </t>
  </si>
  <si>
    <t>Is the use of materials handling equipment for shuttling (like lift trucks and reach stackers) banned by the operator on public roads?</t>
  </si>
  <si>
    <t>Check work instructions and interview operators. Port operation may be different from normal traffic rules. Lift trucks and stackers are allowed on public roads in some areas of the ports.</t>
  </si>
  <si>
    <t>Verify with loading procedure. The driver shall follow the loading operation from a safe location to avoid collisions with lift trucks.</t>
  </si>
  <si>
    <t>Check during field site tour and interview operators and lift truck drivers to check common practices at the site. Also check any reports of daily site tour. Make a comment, if there is only one emergency exit but it has been recognised and approved by the Fire Brigade or Competent Authority written specifications. Check also if the emergency exits are unblocked and unlocked.</t>
  </si>
  <si>
    <t>Carry out physical spot checks on the tracking systems to look for over speeding of vehicles. Look for presence of alert notifications both on system and sent via SMS and e-mail to management. Follow-up actions are required when alerts are noted - driver counselling records.</t>
  </si>
  <si>
    <t>A quality Transport Service shall only use reliable equipment. This section seeks to ensure that effective routine inspection and maintenance programmes are in place, which requires that equipment (owned or leased) is adequately serviced, lubricated, adjusted, and otherwise maintained, to prevent abnormal wear and tear, and to detect defects before they cause accidents or breakdowns. In quality Transport Service companies, abnormal wear, accidental damage and abuse detected through preventive inspections will be investigated.   
Repair and replacement costs, associated with abnormal wear, etc, will be recorded and analysed as loss data and will require similar remedial and follow-up actions as for other accidental losses. Results from preventive inspections shall be adopted in the regular maintenance programme. This also applies to those instances whereby preventive inspection and/or maintenance are being outsourced. It is expected that in this case the haulage company will have a follow-up system in place.</t>
  </si>
  <si>
    <t>Check the training and individual driver records. Ask drivers if they are informed about the outcome of their BBS training and the follow-up from it.</t>
  </si>
  <si>
    <t>Verify the documentation against applicable legislation in the country. In case that there are no legal obligations, the company must have defined a list with the parameters they will check to follow-up the proper operation of their installation.  Also check that effluent measurements done in the laboratory (if applicable) are periodically double-checked at external laboratories for verification.</t>
  </si>
  <si>
    <t>Does the cleaning station follow-up technical developments in the sector with the purpose to increase the reliability of installations and reduce the consumption of cleaning agents, water, use of solvents and energy?</t>
  </si>
  <si>
    <t>Such a process shall be documented but can be covered by another process in the quality system (e.g. proposals for improvements, management of change, follow-up of KPIs). Verify the process and the implementation.</t>
  </si>
  <si>
    <t>Repair and replacement costs, associated with this, will be recorded and analysed as loss data and will require similar remedial and follow-up actions as for other accidental losses.</t>
  </si>
  <si>
    <t>pH/oxygen corrosion issue shall be considered for boilers. Certificate of Registration (annexure D) of stream boilers shall be in place and shall be available for inspection. The auditor will check the inspection recorded in the "steam boiler log book" and any follow-up action required by the inspector.</t>
  </si>
  <si>
    <t>Pressure Equipment Regulations - 36 month hydraulic pressure test required. The auditor will check the "inspection log book" and any follow-up action required by the inspector.</t>
  </si>
  <si>
    <t>Check the training and individual warehouse operators records. Ask operators (and integrated subcontractors) if they are informed about the outcome of their BBS training and the follow-up from it.</t>
  </si>
  <si>
    <t>Does the site have all the required operating licences in line with the activities carried out?</t>
  </si>
  <si>
    <t>This section applies to storage tanks of fuels and chemicals, required for the operation of the site but excludes intermediate bulk storage of chemicals on behalf of customers or for further distribution. The auditor shall complete this section by means of a physical inspection and a check of the documented evidence (e.g. drawings, purchase specifications, licence, inspection reports, certificates, etc.).</t>
  </si>
  <si>
    <t>Fuels includes what is required for the operation of the site and/or running of the fleet, but excludes the intermediate bulk storage of chemicals on behalf of customers or for further distribution.  The auditor shall complete this section by means of a physical inspection and a check of the documented evidence (e.g. drawings, purchase specifications, licence, inspection reports, certificates, etc.).</t>
  </si>
  <si>
    <t>Valid drivers licence and training certificate carried by driver?</t>
  </si>
  <si>
    <t>Valid vehicle licence?</t>
  </si>
  <si>
    <t>Are the first-aid posts clearly indicated, easily accessible and appropriately stocked to ensure prompt treatment?</t>
  </si>
  <si>
    <t>The auditor shall check compliance with local legislation. The auditor shall also spot check if the contents of the first-aid kit are within the expiry date.</t>
  </si>
  <si>
    <t>Are the first-aid posts accessible and appropriately stocked to ensure  prompt treatment ?</t>
  </si>
  <si>
    <t>Non-conformance reporting?</t>
  </si>
  <si>
    <t>Emergency exits shall be marked at the site perimeter. There shall be an off-site assembly point, and a head-counting and reconciliation system. There shall be a floor plan on display in strategic areas.</t>
  </si>
  <si>
    <t xml:space="preserve">If the company is doing their own tyre management, this device shall be present. Calibration is required in terms of Pressure Equipment Regulations - 36 month pressure testing required. If this tyre management is conducted off-site by a service provider, evidence is not required. </t>
  </si>
  <si>
    <t>Is there a written plan for dealing with off-site emergencies?</t>
  </si>
  <si>
    <t>Has there been a comprehensive test of the emergency plan for off-site emergencies during the past 12 months?</t>
  </si>
  <si>
    <t>Evidence of a practical exercise to test the system for off-site emergencies during the last 12 months is required. Such an exercise may be limited to the testing of the emergency communication system and the actions to be taken on-site to deal with an off-site incident (it is not required to do a simulation of an off-site emergency). A detailed evaluation report of a real off-site incident during the last 12 months would also meet the requirements of this question.</t>
  </si>
  <si>
    <t>Is there a system to monitor the entry and movement of vehicles on-site?</t>
  </si>
  <si>
    <t>Is there sufficient fire fighting capability if storing/parking flammable chemicals on-site?</t>
  </si>
  <si>
    <t xml:space="preserve">Are there underground fuel storage tanks on-site that exceed 80,000 litres total capacity? </t>
  </si>
  <si>
    <t>Refer to the guidelines "How to reduce time spent by drivers on-site and improve their treatment" Section 2.1. The auditor will look for evidence of training/induction training plan records or previous experience records.</t>
  </si>
  <si>
    <t>Are all packaged goods on-site stored, labelled and segregated in accordance with the local legislation and with SDS requirements?</t>
  </si>
  <si>
    <t>Verify on-site.</t>
  </si>
  <si>
    <t>Is adequate spill containment equipment available on-site?</t>
  </si>
  <si>
    <t xml:space="preserve">Has the filling process and storage areas been ATEX assessed, have the resultant zones been clearly identified on-site, and has a site plan been developed and communicated to all relevant personnel?
</t>
  </si>
  <si>
    <t>Is the warehouse equipped with a fire alarm system that is audible throughout the premises and from site security or on-site control centre?</t>
  </si>
  <si>
    <t xml:space="preserve">Is traffic controlled on-site?       </t>
  </si>
  <si>
    <t>The risk from traffic on-site shall be limited. Ideally this shall be documented in the site risk assessment.</t>
  </si>
  <si>
    <t>Is vehicle reversing controlled on-site?</t>
  </si>
  <si>
    <t>Where vehicle reversing is necessary on-site, a risk assessment and procedure shall be available  Reversing can be done with the aid of a warning system, under direction, or not permitted at all.</t>
  </si>
  <si>
    <r>
      <t>This can be added in the drivers handbook or as a separate instruction</t>
    </r>
    <r>
      <rPr>
        <sz val="11"/>
        <color indexed="10"/>
        <rFont val="Arial"/>
        <family val="2"/>
      </rPr>
      <t>,</t>
    </r>
    <r>
      <rPr>
        <sz val="11"/>
        <rFont val="Arial"/>
        <family val="2"/>
      </rPr>
      <t xml:space="preserve"> but this shall be backed up by driver interview based on non-conformances on-sited. </t>
    </r>
  </si>
  <si>
    <t>Check that the overall results and trends as identified in 5.2.2 are documented as learning experience and included in the refresher training.</t>
  </si>
  <si>
    <t>Check that records are complete and up-to-date. The auditor shall verify that there are records available for all training activities indicated in 1.2.2.3.</t>
  </si>
  <si>
    <t>Severity Rate = [(Number of days Lost by Injuries)/(Number of hours worked)] x (1.000). Note that this index measures number of days lost, whereas the index of question 12.2.3 measures number of incidents.</t>
  </si>
  <si>
    <t>Check if procedures are in place, understood and implemented for all operations (a-l).</t>
  </si>
  <si>
    <r>
      <t>Check if these temperature devices are included in the identification and calibration programme</t>
    </r>
    <r>
      <rPr>
        <sz val="11"/>
        <color rgb="FFFF0000"/>
        <rFont val="Arial"/>
        <family val="2"/>
      </rPr>
      <t>.</t>
    </r>
  </si>
  <si>
    <t>Check if procedures are in place, understood and implemented for all items (a-h).</t>
  </si>
  <si>
    <t>Check for temperature control and overheating alarm.</t>
  </si>
  <si>
    <t>Whilst establishing whether traffic flow directions/notices are clearly marked, checks shall be made to establish that the traffic flow is free from obstructions. More guidance can be found in Annex 2 of the "Best Practice Guidelines for Safe (Un)Loading of Road Freight Vehicles".
http://www.cefic.org/Industry-support/Transport--logistics/Best-Practice-Guidelines1/General-Guidelines-/</t>
  </si>
  <si>
    <t>Check that all items (a-l) are documented in a procedure. Check if rules are in place and obeyed, to ensure good communication interface between the movements of MHE and operators/other people present in the warehouse. Check also if protection measures (i.e. use of wheel blocks, driving to truck) are in place when lift trucks are driving on mobile ramps, when in use.</t>
  </si>
  <si>
    <t>This question scores "1" only if there is a documented system in place for recording and investigation, clarifying what is a non-conformance, who shall report, how and to whom, who shall investigate and the process of follow-up and close-out of corrective actions.</t>
  </si>
  <si>
    <t>Look for written evidence where any of the equipment is in use on-site.</t>
  </si>
  <si>
    <t>Same guidelines as in (c) above.</t>
  </si>
  <si>
    <t xml:space="preserve">Are measures taken to mitigate the risks identified in 24.2.1.1.a?
</t>
  </si>
  <si>
    <t>24.2.5.4/9 : The aim of these questions here is to obtain a sound assessment of the operations, which take place in real practice. Specifically, the initial velocity while filling with hazardous products is essential to avoid potential risk of accumulating static discharges. It is also essential that correct closures are put back to the original packaging to avoid potential leakages.</t>
  </si>
  <si>
    <t>24.2.5.11/13 : Check during the site tour at the filling/blending area.</t>
  </si>
  <si>
    <t>Regulatory inspection and maintenance already covered in section 11.</t>
  </si>
  <si>
    <t>Name of Organisation:</t>
  </si>
  <si>
    <t>Name of Site being Audited:</t>
  </si>
  <si>
    <t>Consultant(s) Employed</t>
  </si>
  <si>
    <t>Tel No.:</t>
  </si>
  <si>
    <t>Fax No.:</t>
  </si>
  <si>
    <t>E-mail:</t>
  </si>
  <si>
    <t>No</t>
  </si>
  <si>
    <t>Physical Address:</t>
  </si>
  <si>
    <r>
      <rPr>
        <b/>
        <sz val="11"/>
        <color rgb="FF000000"/>
        <rFont val="Arial"/>
        <family val="2"/>
      </rPr>
      <t>Documented Information</t>
    </r>
    <r>
      <rPr>
        <sz val="11"/>
        <color indexed="8"/>
        <rFont val="Arial"/>
        <family val="2"/>
      </rPr>
      <t xml:space="preserve">: This is information required to be controlled and maintained by an organisation and the medium on which it is contained. Documented information can be in any format and media, and from any source. Documented information can refer to: (a) the management system including related processes; (b) information created in order for the organisation to operate (documentation); (c) evidence of results (records). 
</t>
    </r>
    <r>
      <rPr>
        <b/>
        <sz val="11"/>
        <color rgb="FF000000"/>
        <rFont val="Arial"/>
        <family val="2"/>
      </rPr>
      <t>General note:</t>
    </r>
    <r>
      <rPr>
        <sz val="11"/>
        <color indexed="8"/>
        <rFont val="Arial"/>
        <family val="2"/>
      </rPr>
      <t xml:space="preserve"> In the SQAS-AFRICA questionnaires, the reference to documentation (a written policy, procedure or record) does not mean that the information should be in hard copy. Electronic supporting evidence will be accepted. </t>
    </r>
  </si>
  <si>
    <t>Does it make reference to all employees' responsibility for safety and health?</t>
  </si>
  <si>
    <t>Does it make reference to all employees' responsibility for quality?</t>
  </si>
  <si>
    <t>Does it make reference to all employees' responsibility for the environment?</t>
  </si>
  <si>
    <t>BBS (or an equivalent programme) aims to increase safety during activities by positively influencing the behaviour of operators/drivers through observation, coaching, communication and feedback. BBS principles are applicable for every SQAS-AFRICA category. It is envisaged that BBS programmes are an integrated part of the company SHE policy. Verify if specific reference is made in the policy to a Behaviour Based Programme (refer to CEFIC/ECTA BBS guidelines or equivalent documents).  Verify if it is explicitly stated in the policy that the use or being under the influence of any drug or alcohol is prohibited during working hours.</t>
  </si>
  <si>
    <t>All employees who operate or board company vehicles, or operate or board personal vehicles on company business shall wear properly fastened and adjusted seat belts, harnesses and other such similar equipment when provided in the vehicle in which they are operating or boarding. Employees are required to report any malfunction of seat belts/harnesses. Employees found operating or boarding a company vehicle, or personal vehicle on company business without seat belts/harnesses fastened will be subject to disciplinary action documented by the company.</t>
  </si>
  <si>
    <t>Have all the polices been communicated to the employees through bulletin boards, briefing registers, induction processes or other means?</t>
  </si>
  <si>
    <t>Does the company have a current written policy on Corporate Social Responsibility (CSR)?</t>
  </si>
  <si>
    <t xml:space="preserve">Are senior executives sufficiently visible and engaged in carrying forward the SHEQ &amp; Security message?
</t>
  </si>
  <si>
    <t xml:space="preserve">Is there an organisation chart and associated job description defining each individual's role within the organisation, including their responsibilities for SHEQ &amp; Security?  
</t>
  </si>
  <si>
    <t>Are specific individuals designated as the company's SHEQ and Security managers?</t>
  </si>
  <si>
    <t>Chairperson of the SHE Committee, Section 19(3)?</t>
  </si>
  <si>
    <t>One person per 50 employees shall be trained as the Health and Safety Representative and appointed but only if there are more than 20 employees in the company.  Health and safety representatives shall undergo training using training providers in their duties and responsibilities.</t>
  </si>
  <si>
    <t xml:space="preserve">Check for documentary evidence of communicated and implemented changes in the various applicable SHEQ &amp; Security management system documentation and registrations. Also check for communication/information to relevant employees. 
The company should ensure that its employees stay abreast of the regulations concerning the products transported/handled. Customers and suppliers should be involved.
</t>
  </si>
  <si>
    <t>Check for evaluation documents and follow-up of identified actions, if any. This evaluation shall be detailed towards new/adapted legislation and changes in operations.</t>
  </si>
  <si>
    <t>Chemical and Allied Industries' Association</t>
  </si>
  <si>
    <t xml:space="preserve">A grievance is a complaint by an employee about an action, which his/her employer has taken or is contemplating taking in relation to him/her. The grievance and disciplinary procedure shall be a written one and communicated to all employees. It shall include what actions are required for raising a grievance and what sanction will be applied in different cases and shall focus on SHEQ , Security and CSR. Verify by asking a sample of employees the content of this procedure. </t>
  </si>
  <si>
    <t xml:space="preserve">Verify that the first-aid training programme is documented and implemented (including refresher training). Check for participants and frequency. Verify compliance to legislation. The auditor shall identify in the comments if the first-aid of the audited company is covering:
a) an office set up only, or 
b) an operating site.    </t>
  </si>
  <si>
    <t xml:space="preserve">BBS guidelines already exist. "Behaviour based safety guidelines for training of drivers and safe driving of road freight vehicles " and "Best Practice Guidelines for Safe (Un)Loading of Road Freight Vehicles", section 1: http://www.cefic.org/Industry-support/Transport--logistics/Best-Practice-Guidelines1/General-Guidelines-/
</t>
  </si>
  <si>
    <t xml:space="preserve">This question only scores "1" if there is a documented system in place for recording, clarifying what is a non-conformance, who shall report it, how and to whom. These questions are applicable for all domains such as SHEQ and Security.
</t>
  </si>
  <si>
    <t>Every event involving security breaches or threats such as theft, vandalism, entry without authorisation and unwanted access to Information and Communications Technology (ICT) systems shall be recorded and dealt with.</t>
  </si>
  <si>
    <t xml:space="preserve">E.g. Observed overdue implementation of new regulatory requirements, fines, etc. </t>
  </si>
  <si>
    <t>Report forms for reporting of applicable accidents or incidents to the Departments of Environmental Affairs, Transport and Labour shall be available for inspection, plus Compensation for Occupational Injuries and Diseases (COID) for dangerous goods incidents.</t>
  </si>
  <si>
    <t xml:space="preserve">An effective system shall be in place for the recording and analysis of data, which allows for the identification of trends in the number of SHEQ &amp; Security non-conformances.  
Check for evidence that such a system exists. Ask to see a summary of the trend analysis for the last year(s).  If a company has already been audited, data shall be available for the last two years, which shall document continual improvement on the issue. If not, this question shall be scored with "0".
Big companies can use “consolidated” reports including data from their subsidiaries, but analysis of the data of the audited subsidiary shall be available.
</t>
  </si>
  <si>
    <r>
      <t>Does the company promote the principles of Responsible Care</t>
    </r>
    <r>
      <rPr>
        <sz val="11"/>
        <rFont val="Calibri"/>
        <family val="2"/>
      </rPr>
      <t>®</t>
    </r>
    <r>
      <rPr>
        <sz val="11"/>
        <rFont val="Arial"/>
        <family val="2"/>
      </rPr>
      <t>(RC) to logistic partners?</t>
    </r>
  </si>
  <si>
    <t xml:space="preserve">The auditor shall verify whether the company is an RC signatory. A signed RC Declaration shall be provided as evidence. An RC signatory shall comply with appropriate RC requirements. Please refer to the CAIA "Requirements of the Responsible Care® Management System" document. 
</t>
  </si>
  <si>
    <r>
      <t>Is the Responsible Care</t>
    </r>
    <r>
      <rPr>
        <vertAlign val="superscript"/>
        <sz val="11"/>
        <rFont val="Arial"/>
        <family val="2"/>
      </rPr>
      <t>®</t>
    </r>
    <r>
      <rPr>
        <sz val="11"/>
        <rFont val="Arial"/>
        <family val="2"/>
      </rPr>
      <t xml:space="preserve"> Management Representative (RCMR) appointed and performing his/her duties?</t>
    </r>
  </si>
  <si>
    <r>
      <t>Refer to the CAIA "Requirements of the Responsible Care</t>
    </r>
    <r>
      <rPr>
        <vertAlign val="superscript"/>
        <sz val="11"/>
        <rFont val="Arial"/>
        <family val="2"/>
      </rPr>
      <t>®</t>
    </r>
    <r>
      <rPr>
        <sz val="11"/>
        <rFont val="Arial"/>
        <family val="2"/>
      </rPr>
      <t xml:space="preserve"> Management System" document for logo usage requirements. The auditor shall take into account any evidence found during the site visit of inappropriate usage of the logos.</t>
    </r>
  </si>
  <si>
    <t>the status of actions of previous management review meetings?</t>
  </si>
  <si>
    <t>the performance of subcontractors?</t>
  </si>
  <si>
    <t>the effectiveness of the training programme?</t>
  </si>
  <si>
    <t>the audit results?</t>
  </si>
  <si>
    <t>the monitoring of trends of SHEQ, Security &amp; CSR, KPIs, BBS KPIs and RC KPIs (if applicable)?</t>
  </si>
  <si>
    <t>the extent of which SHEQ, Security &amp; CSR objectives have been met?</t>
  </si>
  <si>
    <t>the outcome of the last SQAS-AFRICA audit (if applicable)?</t>
  </si>
  <si>
    <t>the outcome of the emergency response drills?</t>
  </si>
  <si>
    <t>recommendation(s) for improvements?</t>
  </si>
  <si>
    <t>Does senior management consider the recommendations from the management review meetings to define an improvement action plan with allocated actions and due dates?</t>
  </si>
  <si>
    <t>1.4.1.4</t>
  </si>
  <si>
    <t xml:space="preserve">Do senior executives monitor progress versus targets on SHEQ &amp; Security  matters at relevant management meetings?
</t>
  </si>
  <si>
    <t>It shall be evidenced that at every relevant management meeting held by senior executives, SHEQ &amp; Security matters are monitored regularly versus objectives and set targets. Verify if this is done.</t>
  </si>
  <si>
    <t>Learnings from incidents or matters arising from safety meetings shall be shared with the workforce. This can be in the form of Toolbox Talks, briefing sessions, videos, etc.</t>
  </si>
  <si>
    <t xml:space="preserve">There shall be a process in place between the management and employees on SHEQ &amp; Security to share learnings and to raise any issues of concern. Ways to achieve this may be through Toolbox Talks or one-on-one discussions. Ask for objective documented evidence that feedback is shared and input from employees is encouraged. </t>
  </si>
  <si>
    <t>To score "1", a documented system (check for a matrix/schedule detailing ALL operational activities) shall be in place (see main comment above) to assess and manage the risks of both existing and new operations. Check if the process of risk assessment is repeated at regular intervals (at least annually) for existing operations and takes into account practical experience obtained during the operations and from incident evaluations. Check if a risk assessment has been carried out each time there has been a significant change in the operational activities and for every new project. Check the risk assessment report of two recent new activities or projects. 
In the case of transportation companies, refer to the Cefic guidelines "Guidance on Safety Risk Assessment for Chemical Transport Operations". As a minimum  sections 5 "Qualitative Analysis" (risk matrix) and 6 "Accident scenarios with potential high consequences" can be used as guidance.</t>
  </si>
  <si>
    <t>It shall be checked whether the company has taken appropriate measures to mitigate the risks identified in the risk assessment as much as possible, e.g. by:
- adequate operating procedures
- selection of appropriate equipment
- route selection
- appropriate training
- emergency response arrangements
- adequate collective and PPE.</t>
  </si>
  <si>
    <t>A very clear and comprehensive document, in accordance with the risk assessment, is expected to be available, defining in detail what PPE shall be used under what circumstances, taking into account the instructions from the customers. 
The auditor shall focus on the actual knowledge of the employees in the use of PPE. 
In addition each operating procedure or instruction shall specify what PPE, including any training, to be used for each specific operation or product specific training requirement. PPE selection shall be clearly based on chemicals handled and activities performed. Instructions from customers are not always sufficient and shall be evaluated by the carriers. Refer to Safety Data Sheets for detailed guidance on PPE to be used.</t>
  </si>
  <si>
    <t xml:space="preserve">Examples are: self contained breathing apparatus, filters, pressure suits, harnesses, etc. For specific chemicals such as PEG in the case of phenol handling, calcium gluconate in the case of Fluoric acid handling, etc, special precautions and training are required. </t>
  </si>
  <si>
    <t xml:space="preserve">On-/Off-Site Emergency Preparedness and Response
</t>
  </si>
  <si>
    <t xml:space="preserve">Check reporting and action plans for security incidents/threats and on-site emergencies. </t>
  </si>
  <si>
    <t>Fire hoses, fire extinguishers, eye bottles, emergency showers, breathing apparatus, first-aid kits, etc, shall be maintained/checked/tested on a regular basis. The interval depends on the equipment and the local legislation. Proof can be seen on the equipment, registers and checklists.</t>
  </si>
  <si>
    <t xml:space="preserve">Assets include hardware (any device that can keep data, like laptops, mobile phones, cameras, etc.) and software that handles information. An inventory of these assets must be drawn up, maintained and kept up-to-date. Equipment and assets off-premises have to be included. </t>
  </si>
  <si>
    <t xml:space="preserve">Labour Policy and Human Rights
</t>
  </si>
  <si>
    <t>Verify, by a sample of current transport orders, that all the  integrated subcontractors/drivers are listed and approved as integrated subcontractors/drivers.</t>
  </si>
  <si>
    <t>Is the purchased equipment checked against specifications before use?</t>
  </si>
  <si>
    <t>Do all vehicles transporting dangerous goods have the necessary permit as required by the local by-laws?</t>
  </si>
  <si>
    <t>Tyre survey reports, preferably independent, required as evidence - minimum monthly inspections. 
Ask to see a procedure that covers the following:
Tyre specification (types, makes, models) 
Tyre re-processing (re-capping/re-grooving) 
Correct type of tyre for the application 
Tyre repairs 
Specified minimum tyre tread depths
Tyre pressures 
Tyre matching 
Tyre sizes 
Wheel fitment and maintenance
Daily inspections
Tyre pressure maintenance and recording 
Tyre failure analysis 
Tyre scrap analysis 
Are tyres uniquely branded and controlled?
Are scrapped tyres destroyed to prevent further use? 
Are scrapped tyres disposed of properly and records kept?
Are tyre breakdown failures recorded, analysed and corrective preventive actions taken?</t>
  </si>
  <si>
    <t>If the company is doing their own tyre management, this device shall be present. Calibration required in terms of Pressure Equipment Regulations - 36 month pressure testing required. If this tyre management is conducted off-site by a service provider, evidence is not required.</t>
  </si>
  <si>
    <t>Calibration required in terms of Trade Metrology Act - annual calibration required.</t>
  </si>
  <si>
    <t xml:space="preserve">Does the audited company have a system to calculate transportation GHG emissions (expressed as CO2 equivalent per ton.km) using the data collected in question 6.1?
</t>
  </si>
  <si>
    <t xml:space="preserve">Does the audited company have a programme to reduce  its transportation GHG emissions, that includes the following measures?:
</t>
  </si>
  <si>
    <t>Educational?</t>
  </si>
  <si>
    <t>Alternative energy sources?</t>
  </si>
  <si>
    <r>
      <t>For the calculation of the GHG transportation emissions see Cefic/ECTA "Guidelines for measuring and managing CO</t>
    </r>
    <r>
      <rPr>
        <vertAlign val="subscript"/>
        <sz val="11"/>
        <rFont val="Arial"/>
        <family val="2"/>
      </rPr>
      <t>2</t>
    </r>
    <r>
      <rPr>
        <sz val="11"/>
        <rFont val="Arial"/>
        <family val="2"/>
      </rPr>
      <t xml:space="preserve"> emissions from Freight Transport Operations" (latest version). 
</t>
    </r>
  </si>
  <si>
    <t xml:space="preserve"> The programme could be in partnership with customers.
</t>
  </si>
  <si>
    <t>The auditor will look for evidence of a suitable training programme and its delivery in individual planners' personnel files. 
Training in eco-driving is covered in BBS.</t>
  </si>
  <si>
    <t xml:space="preserve">The company should have evaluated the new available technologies and should have made a positive decision about one or several of the options.
The auditor will score "1" if:
- there are copies of any written company policy or record of decision and
- the sampling of some recent invoices to check that the approach is actually being implemented is positive and
- the company records an indicator of the % of implementation of the measure, e.g. % of site vehicle fleet fitted with aerodynamic kits or % of vehicles fitted with low resistance tyres of all tyres on vehicles operated from that site.
The auditor will include in comments the evidence that was checked and the % of implementation of this measure.
</t>
  </si>
  <si>
    <t>TPMS is an electronic system designed to monitor the air pressure inside the pneumatic tyres on various types of vehicles. TPMS reports real-time tyre-pressure information to the driver of the vehicle, either via a gauge, a pictogram display, or a simple low-pressure warning light.</t>
  </si>
  <si>
    <t xml:space="preserve">Alternative fuels like CNG (compressed natural gas), LNG (liquid natural gas), hydrogen or use of electricity are potential alternative sources. The auditor will score positively if the company has started/considered using any of these energy sources. The auditor will include in comments the evidence that was checked.
</t>
  </si>
  <si>
    <r>
      <t>The auditor will look for evidence of communications, projects or meetings with selected customers. The auditor will include in comments the evidence that was checked</t>
    </r>
    <r>
      <rPr>
        <strike/>
        <sz val="11"/>
        <rFont val="Arial"/>
        <family val="2"/>
      </rPr>
      <t xml:space="preserve">
</t>
    </r>
  </si>
  <si>
    <t>Are devices, equipment or arrangements to prevent the theft of vehicles applied and are measures taken to ensure that these are operational and effective at all times?</t>
  </si>
  <si>
    <t>Best practices for transportation security of dangerous goods:
Does the company have measures to monitor the movement of dangerous goods whilst in transit?</t>
  </si>
  <si>
    <t>Are trailers, irrespective of the type, fitted with security device(s) preventing theft when they are decoupled?</t>
  </si>
  <si>
    <t>Where applicable, has the company developed and implemented security provisions for transportation of sensitive products (high value products, explosive precursors, chemical weapons precursors or illicit drug precursors)?</t>
  </si>
  <si>
    <r>
      <t>As a guideline, consult the Industry Guidelines for the Security of the Transport of Dangerous Goods by Road:</t>
    </r>
    <r>
      <rPr>
        <b/>
        <sz val="11"/>
        <color indexed="8"/>
        <rFont val="Arial"/>
        <family val="2"/>
      </rPr>
      <t xml:space="preserve"> http://www.cefic.org/Documents/IndustrySupport/Transport-and-Logistics/Best%20Practice%20Guidelines%20-%20General%20Guidelines/Guidelines-for%20the-security-of-the-transport-of-dangerous-goods-by-road.pdf
 </t>
    </r>
  </si>
  <si>
    <t>Check documents and interview drivers.</t>
  </si>
  <si>
    <t xml:space="preserve">The written emergency plan shall cover all the items listed in 8.1.2. and shall be regularly updated. Check if all the described arrangements are in place. Verify if individuals understand their specific responsibilities in case of an emergency. The emergency plan shall cover off-site emergencies. The emergency response plan shall also contain any customer specific contacts on a 24/7 basis. 
The auditor shall look for a written plan detailing the response by the company. The plan shall also detail actions for (a) recovery of equipment (b) recovery of product (c) recovery of contaminated land/water to restore the status quo. This service may be undertaken by an external third party emergency responder who has been formally appointed. </t>
  </si>
  <si>
    <t>Goods in Transit (GIT) insurance according to consignors requirements?</t>
  </si>
  <si>
    <t>Check that valid insurance contracts are in place for GIT insurance. Individual customers may specify the required value. This insurance shall cover the loss of part or whole load.</t>
  </si>
  <si>
    <t xml:space="preserve">Does the company have information from the chemical customer to effect a safe collection/delivery? This shall include as a minimum: </t>
  </si>
  <si>
    <t>The latest version of the transport emergency card and SDS.</t>
  </si>
  <si>
    <t>Site access requirements including PPE.</t>
  </si>
  <si>
    <t>Making the connection between the road tank and the (un)loading point.</t>
  </si>
  <si>
    <t>Checking the leakproofness of the closing devices after (un)loading.</t>
  </si>
  <si>
    <t>The documents accompanying the (un)loading process (before/during/after).</t>
  </si>
  <si>
    <t>Cargo securing.</t>
  </si>
  <si>
    <t>Are the topics of 8.2.1. adequately communicated to the applicable staff?</t>
  </si>
  <si>
    <t xml:space="preserve">Information can be given in a general contract, in the individual order, in an information document concerning the (un)loading point etc. Randomly select from an order list, or a transport planning list, some operations and check. </t>
  </si>
  <si>
    <t>Confirm with customer which party will provide the transport emergency card/s. SANS 10231 states that the customer shall provide the transport emergency card or as an alternative the customer may provide the UN Number of the product and it is the transport company's responsibility to arrange the transport emergency card. Check that SDSs are available on file of all products transported. The transport emergency card is as prescribed in SANS 10232 Part 1. (Ignore reference to Cefic Tremcard which is being taken out of the legislation - Cefic Trem card is no longer in use in Southern Africa).</t>
  </si>
  <si>
    <t>Is there a written procedure for transportation order processing, segregation of goods and vehicle scheduling?</t>
  </si>
  <si>
    <t>9.1.1.6</t>
  </si>
  <si>
    <t>Is there a procedure in place to ensure that when drivers are requested by consignors or consignees to work on top of the vessel and no (proper) fall protection is available that feedback is initiated to the consignor and that this communication has been followed up?</t>
  </si>
  <si>
    <t>Scores "1" for each listed item for which an instruction exists that covers critical SHEQ &amp; Security aspects.</t>
  </si>
  <si>
    <t>After loading, verification that danger labels and markings (orange plates/placards) prescribed for the vehicles, have been affixed as per SANS 10232 Part 1?</t>
  </si>
  <si>
    <t>Score "1" for each listed item for which an instruction exists that covers critical SHEQ &amp; Security aspects.</t>
  </si>
  <si>
    <t>Two wheel chocks per trailer/tanker/rigid truck required, not required for truck tractor (dangerous goods vehicles only).</t>
  </si>
  <si>
    <t>Intrinsically Safe/Explosion Proof torch or flash light to be on board vehicle when transporting flammable liquids. Compliance in terms of ARP 0108: “Regulatory Requirements for Explosion Protected Apparatus”.</t>
  </si>
  <si>
    <t>As above.</t>
  </si>
  <si>
    <t xml:space="preserve">Hot work refers to work involving the use of hot energy sources (e.g. welding). Depending on the area where the work is being undertaken (e.g. flammable area) this may require a Permit to Work or, if away from flammable sources, an operating procedure may be sufficient. </t>
  </si>
  <si>
    <t>Check documentation. This information might be derived from the SDS or from information provided by the manufacturers.</t>
  </si>
  <si>
    <t xml:space="preserve">Fixed safety and eyewash bottles shall always be installed in the immediate vicinity of working areas where there is potential for a spill. Injured people will not be able to find a remote installation.  Check that showers are operational. </t>
  </si>
  <si>
    <t>Storage of goods in inadequate tanks can lead to serious accidents. Look for certificates showing the approval of the tanks used. Check labels on tanks and pipelines, bund capacity 110%, etc. Good maintenance includes the prevention of leakages, monitoring of these events, etc.</t>
  </si>
  <si>
    <t>Are all the required documents at hand and is the driver familiar with their contents? The orange document container shall be placed in the centre of the cab and only documents for the current load shall be in the container. The word DOCUMENTS in black shall be written on the exterior of the container.</t>
  </si>
  <si>
    <t>Two wheel chocks are required per trailer/tanker/rigid truck required, not required for truck tractor.</t>
  </si>
  <si>
    <t>Look for a written purchase procedure regarding a standardised technical specification per type of equipment, including relevant regulatory compliance reference and/or check contract for recently purchased cleaning equipment, including associated equipment e.g. hoses, pressure pumps, steam boilers and other critical equipment. Definition of critical equipment is necessary.</t>
  </si>
  <si>
    <t>Score "1" for each item that is included in the programme, is serviced in accordance with that program which can be confirmed from records. If the equipment is not used the question can be answered with N/A but always with clear comments on the subject.</t>
  </si>
  <si>
    <t>Steam boilers?</t>
  </si>
  <si>
    <t>Heating equipment?</t>
  </si>
  <si>
    <t>Pressure vessels?</t>
  </si>
  <si>
    <t>Process tanks?</t>
  </si>
  <si>
    <t>Waste basins or tanks (including waste containers, cleaning solution containers etc)?</t>
  </si>
  <si>
    <t>Pipe work?</t>
  </si>
  <si>
    <t>Hoses?</t>
  </si>
  <si>
    <t>Cleaning heads?</t>
  </si>
  <si>
    <t>Cleaning gantries and ancillary equipment?</t>
  </si>
  <si>
    <t>Effluent treatment system?</t>
  </si>
  <si>
    <t>Waste vapour treatment system?</t>
  </si>
  <si>
    <t>Electrical installation?</t>
  </si>
  <si>
    <t>Emergency equipment?</t>
  </si>
  <si>
    <t>Relief valves?</t>
  </si>
  <si>
    <t>Breathing apparatus?</t>
  </si>
  <si>
    <t>Reliability and adequacy of the fire water supply?</t>
  </si>
  <si>
    <t>Sewer/drain systems?</t>
  </si>
  <si>
    <t>Liquid tight floors?</t>
  </si>
  <si>
    <t>Handling equipment (trucks used for handling of tanks, FLT, hoisting equipment)?</t>
  </si>
  <si>
    <t>Working platforms?</t>
  </si>
  <si>
    <t>Fixed ladders?</t>
  </si>
  <si>
    <t>Portable ladders?</t>
  </si>
  <si>
    <t>Check inspection reports. The electrical resistance of all earthing points shall be lower than 10 ohms or what is required by legislation. Periodicity of revision shall be annual. 
The electrician has to be qualified. The auditor will check that this is covered by the contract with a company specialised in electrical installation or by staff holding a certificate issued by a company authorised in accordance with local regulations.</t>
  </si>
  <si>
    <t>Check that a documented policy is present requiring a regular check of package conditions and stipulating that damaged drums shall be replaced immediately. Prolonged storage does not include the storage of drums awaiting transportation to the waste destruction facility. However, these pails and drums shall be in a perfect condition because they need to be transported and are subject to packaging regulations. Waste and product containers in case of prolonged storage, pavement, general housekeeping.</t>
  </si>
  <si>
    <t>Examples: firefighting equipment, lift trucks, lifting equipment, emergency equipment and installations, etc.</t>
  </si>
  <si>
    <t>Other equipment subject to regulatory requirements?</t>
  </si>
  <si>
    <t>Temperature gauges for critical operations?</t>
  </si>
  <si>
    <t>Pressure gauge used for pressure test?</t>
  </si>
  <si>
    <t>Effluent monitoring apparatus (flow meter, analyser, sampler, pH, temperature)?</t>
  </si>
  <si>
    <t>Are the following individual or group key performance indicators (as a minimum) identified and measured:</t>
  </si>
  <si>
    <t>This KPI measures the number of training days of own employees (tank cleaning and office staff) and any sub contracted employees per year divided by the number of employees.</t>
  </si>
  <si>
    <t>e.g. damage to platforms, spinners, stairs to go on top of tanks, etc. The cost shall be reported annually.</t>
  </si>
  <si>
    <t>e.g. damage to trailers by spinners, operators walking on the cladding of tanks, improper lowering of stairs, platforms, collective fall protection systems, inappropriate cleaning procedure, etc. The cost shall be reported annually. Insurance claims information can be taken into account.</t>
  </si>
  <si>
    <t xml:space="preserve">Product inquiry is the initial investigation to determine if the product can be cleaned in the cleaning station from a technical, environmental and safety point of view considering also the allowance from the legal permit.
It should address subjects such as: exposure of employees, impact on waste water treatment/discharges, impact on air (VOS, Odour) etc.
The product inquiry should result in a cleaning program, HSE instructions regarding PPE, waste water treatment and air treatment.
</t>
  </si>
  <si>
    <t>Initial product inquiry?</t>
  </si>
  <si>
    <t>Order acceptance?</t>
  </si>
  <si>
    <t>Exposing personnel to the risk of hazardous substances?</t>
  </si>
  <si>
    <t>Exposing personnel to the risk of nitrogen?</t>
  </si>
  <si>
    <t>Exposing personnel to risk of depressurising tanks?</t>
  </si>
  <si>
    <t>Exposing personnel to risk of high pressure equipment used for cleaning?</t>
  </si>
  <si>
    <t>Fall protection for operations on top of tankers and on the installation (without use of the truck's own features)?</t>
  </si>
  <si>
    <t>Clean-up and disposal of chemical spillages and absorbent materials used for the spillage?</t>
  </si>
  <si>
    <t>Precautions to avoid contamination?</t>
  </si>
  <si>
    <t>Definition of cleanliness criteria and determination of the appropriate cleaning process, when applicable (for example for railcars or when cleaning is done in preparation for the next load)?</t>
  </si>
  <si>
    <t>Dedication of cleaning bays for food &amp; feed related cleaning?</t>
  </si>
  <si>
    <t>Dedicated cleaning equipment (e.g.. hoses, cleaning mole, etc.) for food &amp; feed related cleaning?</t>
  </si>
  <si>
    <t>Breaking of containment?</t>
  </si>
  <si>
    <t>Work on electrical equipment?</t>
  </si>
  <si>
    <t xml:space="preserve">See guideline 14.1.1.2.k.
</t>
  </si>
  <si>
    <t>–checking in detail a few recent work permits (are all the signatures and dates in place, is the necessary PPE listed, etc.)</t>
  </si>
  <si>
    <t>Entry into confined spaces refers to entry into spaces where there is a risk of suffocation or poisoning by lack of ventilation (e.g. entry into tanks). Measurement of oxygen and LEL are minimum requirements before and during the work in a confined space.
This question is always applicable, even if the company does not allow operators enter into tanks. In this case the procedure should explicitly mention the prohibition and the measures to be taken in case of accidental falls of objects into the tanks. It is required that a work permit is issued for the entry into confined spaces which includes the safety measures.</t>
  </si>
  <si>
    <t xml:space="preserve">Applicable in electrical equipment working above the following voltages: 50 Volts for AC and 120 Volts for DC, or limits required by local legislation (which ever is more strict). A tag-out, lock-out procedure shall be in place so that the equipment under maintenance cannot be switched on. Check for an electrical lock-out procedure. 
Only qualified persons are allowed to do this work. These persons shall be named in the work permits.
</t>
  </si>
  <si>
    <t xml:space="preserve">Check the training programme and records of the attendance. </t>
  </si>
  <si>
    <t>Temporary operators shall be included in the programme unless the instructions prohibit these operators to enter into tanks.</t>
  </si>
  <si>
    <t>Use of oxygen and LEL (Lower Explosion Limit) measurement equipment?</t>
  </si>
  <si>
    <t>Use of pressurised cleaning equipment?</t>
  </si>
  <si>
    <t>Does the company have a procedure to operate the waste water treatment?</t>
  </si>
  <si>
    <t>Check if a procedure exists on how the waste water treatment is operated and what checks are done to optimise the operation: Jar test (this is a simulation of the physic-chemical treatment), respiration test, visual inspections, check on the condition of electrodes (e.g. pH probe, Oxygen meter in the aeration, etc.). Records should be kept on how this follow-up was done and what measures were taken when the checks indicated that the risk discharge values were reached.</t>
  </si>
  <si>
    <t>Check the procedure and the storing facility.</t>
  </si>
  <si>
    <t>Most permits put limits on the maximum value of certain parameters allowed to discharge (e.g. COD, BOD, pH, N, P, AOX, heavy metals, suspended solids, etc.). Check if such parameters exist in the permit and if they are followed up and respected during the operation of the locally obliged waste water treatment.</t>
  </si>
  <si>
    <t>Identification of the previous load supported by a written declaration from the transportation company directly from the office (e-mail, fax, electronic data interchange) including a unique reference number?</t>
  </si>
  <si>
    <t>Instructions on cleaning method/quality required (if applicable with regard to next load)?</t>
  </si>
  <si>
    <t>Cleaning process of auxiliary equipment (hoses, filters, valves, gaskets, etc.)?</t>
  </si>
  <si>
    <t>Safety warnings (like tank under pressure, under nitrogen, etc.)?</t>
  </si>
  <si>
    <t>Driver participation in assistance to the cleaning process?</t>
  </si>
  <si>
    <t>For low hazard goods: the full chemical name or the CAS number in case the product is a substance, and/or the trade name in the case that the product is a mixture?</t>
  </si>
  <si>
    <t>For dangerous goods: UN-number and the proper shipping name?</t>
  </si>
  <si>
    <t>Safety instructions to the washbay operator (e.g. protective equipment)?</t>
  </si>
  <si>
    <t>The need to crosscheck the vehicle identification and the product label with the order instructions?</t>
  </si>
  <si>
    <t>The correct transfer of product information to the internal cleaning order?</t>
  </si>
  <si>
    <t>Cleaning methods for tanks, valves and hoses per product/product group?</t>
  </si>
  <si>
    <t>Drying?</t>
  </si>
  <si>
    <t>Inspection of tanks, valves and hoses prior to cleaning?</t>
  </si>
  <si>
    <t>Inspection after cleaning?</t>
  </si>
  <si>
    <t>Appropriate treatment of residue and waste water per product/product group?</t>
  </si>
  <si>
    <t>The cleaning company name and address?</t>
  </si>
  <si>
    <t>Unique reference number?</t>
  </si>
  <si>
    <t>Date of cleaning?</t>
  </si>
  <si>
    <t>Time of arrival?</t>
  </si>
  <si>
    <t>Name of transporter?</t>
  </si>
  <si>
    <t>Correct and clear information about the previous load (name of product per compartment)?</t>
  </si>
  <si>
    <t>Vehicle/tank number with indication of the cleaned compartments?</t>
  </si>
  <si>
    <t>Cleaning operator's name?</t>
  </si>
  <si>
    <t>Driver's name?</t>
  </si>
  <si>
    <t>Cleaning method per compartment?</t>
  </si>
  <si>
    <t>Time of departure?</t>
  </si>
  <si>
    <t>Pipes, fittings, manifolds, etc.</t>
  </si>
  <si>
    <t>The auditor shall review the documented procedures and give a positive score if it is judged that the key elements are covered. The system in use shall be mentioned in the comments ( e.g. e-mail, etc.).</t>
  </si>
  <si>
    <t>Check if a written procedure is available for storage and handling of packaged goods, these being the substances (hazardous/low hazard) used in the cleaning and waste (water) treatment processes.</t>
  </si>
  <si>
    <t>For standard handling operations, safety shoes and working gloves are adequate. If hazardous goods are involved the PPE shall be in accordance with the requirements of the SDS.</t>
  </si>
  <si>
    <t>The question is only applicable if packed liquids (hazardous or low hazard) are handled.</t>
  </si>
  <si>
    <t>This question scores positively if the equipment used for transfers will not pose a risk to the safety of people involved and the product handled. Well maintained and inspected lift trucks, inspected hoisting equipment, well connected and maintained (air-driven) pumps, well fixed hoses, etc.</t>
  </si>
  <si>
    <t>Product acceptance?</t>
  </si>
  <si>
    <t>Required competence to establish new heating instructions?</t>
  </si>
  <si>
    <t>Controls on temperature devices?</t>
  </si>
  <si>
    <t>A check list used to assure that the procedure is followed?</t>
  </si>
  <si>
    <t>Mode of heating?</t>
  </si>
  <si>
    <t>Maximum working pressure of steam coils?</t>
  </si>
  <si>
    <t>Regular checking of product temperatures?</t>
  </si>
  <si>
    <t>The use of the dip thermometer for every heating of products, if allowed by the product properties?</t>
  </si>
  <si>
    <t>The coil can be heated by direct steam or hot water. Electricity can also be used. The mode of heating is defined by the risk assessment: some products can start to react or polymerise when they are at high temperatures. A monomer like acrylic acid is a known example where incorrect heating led to explosions in the past. Other products can be burned or their quality can be damaged when they come in contact with too high temperature. A procedure must be in place where a competent person decides for each product to be heated which mode of heating can be used and which maximum medium temperature is allowed. This information should always be available before a tank is connected to the heating system and clearly printed on the heating instruction.</t>
  </si>
  <si>
    <t>That proper provisions are in place to work at height at the heating station in case of the use of dip stick thermometers?</t>
  </si>
  <si>
    <t>In case that tanks have to be mounted, proper fall restraint systems must be in place (safety cages etc.).</t>
  </si>
  <si>
    <t>The company will check the temperature, tightness, removal of equipment to measure temperature, disconnection of hoses/electrical cables, etc. These checks have to be recorded.</t>
  </si>
  <si>
    <t>In case of change in the equipment of the heating unit, has management of change (MOC) and risk assessment been carried out?</t>
  </si>
  <si>
    <t>Use of coded or trained (certificated) welders for welding works at the tank body?</t>
  </si>
  <si>
    <t xml:space="preserve">Use of the ITCO guidance for inspection? </t>
  </si>
  <si>
    <t>"Gas free" check before welding?</t>
  </si>
  <si>
    <t>Working at height/fall protection?</t>
  </si>
  <si>
    <t>Maintenance of equipment (e.g. welding tools) according to local legislation?</t>
  </si>
  <si>
    <t>Identification and traceability of safety valves (e.g. segregation and labelling of approved and rejected safety valves)?</t>
  </si>
  <si>
    <t>Leak test after valve/appendage replacement?</t>
  </si>
  <si>
    <t>Maximum pressure to be used for air tests?</t>
  </si>
  <si>
    <t>OHS Act, Construction Regulations</t>
  </si>
  <si>
    <t>This section is only applicable when the cleaning station operates  a transfer terminal. It is applicable to sites that transfer containers/vehicles between all modes of transportation, i.e. road, rail, inland waterways, deep &amp; shallow sea, air.
The auditor shall refer to the Cefic/ECTA guidelines "Safe storage and handling of containers carrying dangerous goods and hazardous substances". See http://www.cefic.org/Industry-support/Transport--logistics/Best-Practice-Guidelines1/General-Guidelines-/</t>
  </si>
  <si>
    <t>Check that there is a system in place to verify that the hazardous products to be received are allowed by the site licences.</t>
  </si>
  <si>
    <t xml:space="preserve">Does the auditee have the correct licences to store and handle any hazardous contents of the transportation units intended to be sent there?
</t>
  </si>
  <si>
    <t>Check that the equipment is protected against malfunction and lifting excessive weights, and is fitted with warning lights/acoustic alarms during movement. Check that alarm signals are also used to warn for movement of trains. To identify the equipment covered by this question refer to the Cefic/ECTA guidelines "Safe storage and handling of containers carrying dangerous goods and hazardous substances", Section 4.</t>
  </si>
  <si>
    <t>Look for an inspection and maintenance programme requiring that equipment (owned or leased) is adequately serviced, adjusted and otherwise maintained to prevent abnormal wear and tear, and to detect defects before they cause accidents or breakdowns.</t>
  </si>
  <si>
    <t>Look for inspection programme and inspection certificates/records.</t>
  </si>
  <si>
    <t>Is there documentary evidence that statutory inspections of cranes, rolling and lifting equipment have been carried out?</t>
  </si>
  <si>
    <t>Is there a segregation plan applied when storing shipping containers? This must include loaded containers, empty uncleaned containers and empty clean containers.</t>
  </si>
  <si>
    <t xml:space="preserve">The auditor will check the permit to see if specific requirements for the pavement are included.
As containers are usually stored on the ground it is important that there is adequate flooring. 
Where a product spill takes place, the ground water could be contaminated with negative effects for the environment and people. 
</t>
  </si>
  <si>
    <t xml:space="preserve">Examples of containment facilities could be a container drip tray, or kerbed/bunded impervious floored area. Refer to section 6.1.1 of the guideline "Safe Storage and handling of containers carrying dangerous goods and hazardous substances".
</t>
  </si>
  <si>
    <t>Can people escape safely out of buildings and from working platforms in case of an emergency?  Two exits are vital to avoid people getting trapped inside buildings.</t>
  </si>
  <si>
    <t>After cleaning, the tank shall be inspected visually. This can be done from the top or by entering the tank. Proper lighting is necessary in both cases and shall be intrinsically safe, if flammable vapour concentrations are possible. SANS 10108, SANS 10140</t>
  </si>
  <si>
    <t>It is important to have a cleaning procedure with a checklist for each chemical.</t>
  </si>
  <si>
    <t>Earthing cables are required when washing flammable liquid tankers.</t>
  </si>
  <si>
    <t>The run-off of the cleaning area has to be controlled by using containment and connection to the water treatment plant, to prevent direct flow into open waters or city sewer systems.</t>
  </si>
  <si>
    <t>Is all possibly contaminated water collected and drained to the public sewer system via the local treatment unit?</t>
  </si>
  <si>
    <t>The run-off of the cleaning area has to be controlled by using containment and connection to the water treatment plant, to prevent direct flow into open waters, the soil or city sewer systems.
The drainage of the storage area for packed goods and residues and all possible polluted rainwater should be handled in the same way as the cleaning waste water before being discharged in the public sewer system or surface water.</t>
  </si>
  <si>
    <t>Are permanent hose connections, flexible joints, sight glasses avoided as much as possible?</t>
  </si>
  <si>
    <t>Refer to SANS 10089-1.</t>
  </si>
  <si>
    <t xml:space="preserve">See  guidelines above (17.4.1.2).
</t>
  </si>
  <si>
    <t>Are the containers that are used compatible with the waste to be stored? Check conformity with packaging/transportation regulation. Look for evidence. Check if the containers are in good working condition.</t>
  </si>
  <si>
    <t>Drain covers and systems to block drain channels/chutes?</t>
  </si>
  <si>
    <t>Equipment to rescue a 'man in tank'?</t>
  </si>
  <si>
    <t xml:space="preserve"> Has the resulting fire protection management (fire plan) been implemented?</t>
  </si>
  <si>
    <t>Is the fire protection management system in compliance with the requirements of the operating permit?</t>
  </si>
  <si>
    <t>Has an up-to-date fire plan been handed over to the local authorities/local fire brigade and/or can they get access to the fire plan at any time on-site?</t>
  </si>
  <si>
    <t>Is it assured that the fire plan is updated when required to reflect significant changes related to the products stored, the quantity stored and the constructional, technical and administrative fire protection features?</t>
  </si>
  <si>
    <t>Look for a management of change process and validate that it is executed by assessing a recent change-notification. Refer to SANS 10263-0 clause 12.9.1.</t>
  </si>
  <si>
    <t>Items in stock shall be recorded in a stock list (which may be held on computer media) that contains at least the following information: 
a) product identification (for example name, formulation and UN No.)
b) SANS 10228 classification
c) Lot or batch number
d) Date of receipt
e) Quantity in stock (subdivided as appropriate, for example into total quantity, available quantity, quantity not available owing to quarantine and customs bonding)
f) Packaging type(s) and quantity held of each type
g) Number of storage units and type (for example 800 mm × 1 200 mm pallets and number of 1 200 mm × 1 200 mm × 1 100 mm tank containers)
h) Storage place (number of warehouse, subsection or storage bay)</t>
  </si>
  <si>
    <t>Check during the site tour and interview operators and lift truck drivers to check common practices at the site. Check whether the keys for all the gates and buildings on the premises are issued to the emergency service, or whether the keys are kept in a key box on the premises which is accessible to the emergency service.</t>
  </si>
  <si>
    <t xml:space="preserve">Are there sufficient emergency exits (at least two per fire compartment, creating separate escape routes)? </t>
  </si>
  <si>
    <t>Have the required water supply rate, the capacities (where relevant) of reservoirs, and the quantities and types of fire fighting equipment installed been agreed between the warehouse controller and the local fire authority - including an additional 25% contingency allowance?</t>
  </si>
  <si>
    <t xml:space="preserve">Verify that the required hydrant system is in place and that water can be supplied at hydrant outlets at a running pressure of 1 MPa at the required flow rate. Verify from documentation and test certificates. </t>
  </si>
  <si>
    <t>Is a warehouse exceeding any of the following storage limits equipped with a hydrant system in addition to portable or mobile extinguishers: 30 tonnes of flammable toxic or combustible toxic material; 100 tonnes of flammable material; 250 tonnes of combustible materials?</t>
  </si>
  <si>
    <t>Are three-stage catch basins in place, being:</t>
  </si>
  <si>
    <t>18.1.5.4</t>
  </si>
  <si>
    <t>18.1.5.5</t>
  </si>
  <si>
    <t>Look for certificates and compare with local legislation or permits. Check the practice against the construction plan during the site tour.</t>
  </si>
  <si>
    <t>Check the practice against the fire plan during the site tour. Look for certificates and compare with local legislation or permits.</t>
  </si>
  <si>
    <t>The fire plan may be deviated from, for a period of time. These deviations shall be agreed by the relevant authorities and documented. The question can be scored positively if all deviations (if any) are recorded and agreed. Besides that, the practical situation shall be checked against the fire plan during the site tour.</t>
  </si>
  <si>
    <t>Risk assessment regarding this equipment should be present if such devices (gas heaters, etc.) are used. Sparks, for instance, generated by shrink wrap around pallets or boxes in packaging lines are also a risk that must be considered under the scope of this question.
If such equipment is not used (or cannot be used) this question is N/A.</t>
  </si>
  <si>
    <t>Verify by physical inspection, testing records and emergency evacuations drills. Ideally alarms with automatic relay to the local fire authority shall be in place.</t>
  </si>
  <si>
    <t>Has the design of the fire alarm system, including the number and positions of manual alarm switches and detectors, been reviewed in line with the fire plan?</t>
  </si>
  <si>
    <t>Verify annual reviews of fire alarm system. Refer to SANS 10263-0 clause 12.9.1.</t>
  </si>
  <si>
    <t xml:space="preserve"> “Storage of dangerous goods – Unauthorised entry prohibited” shall  be displayed in red letters against a white background?  Verify by physical inspection  (check colour coding for signs).</t>
  </si>
  <si>
    <t xml:space="preserve">Evacuation shall be a part of the emergency/fire plan. It shall also be tested annually or more often if prescribed by local legislation and all employees shall be aware of the content of this procedure.
It is recommended that nominated persons are trained and available to support the site/building evacuation except when the nomination of such persons is a legal requirement. In this case such persons have to be appointed. </t>
  </si>
  <si>
    <t>Is there identification of panels in the building walls that can be opened to permit easy access by fire authorities?</t>
  </si>
  <si>
    <t>Has the response time and the level of response of the local fire brigade to an incident on-site been assessed, and have the results been written into the fire plan?</t>
  </si>
  <si>
    <t xml:space="preserve">Are enhanced spill prevention procedures and protection measures taken for products that can produce toxic fumes (e.g. sodium hypochlorite)? 
</t>
  </si>
  <si>
    <t>Are there in-rack and above-rack automatic sprinkler systems installed in high-rack warehouses?</t>
  </si>
  <si>
    <t>A high-rack warehouse is a single-storey building and construction heights can be up to 45 m. If flammable substances are to be stored in such a warehouse, automatic firefighting facilities/sprinklers shall be installed within the individual storage racks as well as above each row of racks. Refer to SANS 10263 Part 0.</t>
  </si>
  <si>
    <t>Check the condition of the warehouse and warehouse area by taking a site tour. Corroded steel, holes in the wall or roof, broken windows, etc, are indications of a bad condition of the warehouse.</t>
  </si>
  <si>
    <t>A warehouse shall carry out housekeeping on a regular and routine basis.  Assess the general standard of housekeeping. Is it done daily, weekly or when necessary?</t>
  </si>
  <si>
    <t>In accordance with local legal requirements.</t>
  </si>
  <si>
    <t>Is the floor liquid-tight?</t>
  </si>
  <si>
    <t>Is the warehouse equipped with mirrors in areas without good views or are claxon/horns used?</t>
  </si>
  <si>
    <t>Check risk assessment and procedures, presence of mirrors, practices, etc</t>
  </si>
  <si>
    <t>The stacking requirements are defined for specific reasons. The basic reason has to do with the structural strength of the packages involved. Requirements - such as total stacking height - may also be defined by the environmental and/or operational licences. Further requirements may be defined by the customers of the audited company. Possible sources for this information are the SDSs or the warehousing contract. The auditor shall look for evidence in the warehouses that storage is in compliance with these requirements.
The auditor shall further check general storage conditions during the site tour. If generally stacked packages are considered unstable and/or unsafe, the question shall be scored negatively and the auditor shall include a comment on his/her findings.</t>
  </si>
  <si>
    <t>The storage of empty pallets inside the warehouse shall be kept to a minimum, preferably to a maximum half-day of production. If so stored, preferably it shall be done in dedicated areas. Further, it is essential that stack height is limited to maximum two meters, preventing additional risks from a chimney effect in case of fire. Furthermore, it is not allowed to store pallets in some storage areas (e.g. storage areas for flammable liquids, according to International Standards).
Where the number of empty pallets exceeds half a day production but is under the fire load calculation, a score of "1" shall be given ( a comment must be made by the auditor).</t>
  </si>
  <si>
    <t>Floor markings are essential in the warehouse(s) to indicate storage spaces, staging areas, routes, etc.  Assess whether this is adequate as well as sufficient aisle space, taking into account the minimum required distance between stored packaging and the warehouse wall. Verify the existence of national and/or additional individual company guidelines and check whether these are all followed.</t>
  </si>
  <si>
    <t xml:space="preserve">Temperature and ventilation requirements shall be in compliance with national regulations. In addition, specific individual supplier's requirements might exist, as documented in their SDS or other provided information. Where needed, indirect heating such as steam/ warm air is recommended. Such systems shall be safe and permanent. Airflow shall not be directly onto stored goods, and stored goods shall be at a safe distance from the heat source.  Temperature regulation/control devices shall be visible and accessible. </t>
  </si>
  <si>
    <t xml:space="preserve">Has the storage area been ATEX assessed, the resultant zones (if applicable) clearly identified on-site, a site plan been developed and communicated to all relevant personnel? 
</t>
  </si>
  <si>
    <t>A zoning plan shall be present for all the storage areas and identified according to this ATEX assessment. ATEX assessment is applicable when handling flammable products and with certain solid products. Dust can form explosive atmospheres (ATEX would be referenced for South Africa).</t>
  </si>
  <si>
    <t>Is there a procedure for the handling, storage, retention and disposal of samples?</t>
  </si>
  <si>
    <t>Is a procedure in place to ensure that:</t>
  </si>
  <si>
    <t>An accredited training provider is an organisation or person recognised by the competent authority, or a person internally recognised by management and qualified as such by his job description. Every lift truck with a capacity of 750 kg or more shall only be operated by an operator who is in possession of a certificate issued by an organisation approved for this purpose by the Chief Inspector of Labour. Refer to Driven Machinery Regulations.</t>
  </si>
  <si>
    <t>Newly appointed MHE operator are subject to an initial training program?</t>
  </si>
  <si>
    <t>An operator refresher training program is in place?</t>
  </si>
  <si>
    <t xml:space="preserve"> MHE operators are protected (by e.g. wearing seatbelts, closed cabin, re-enforcements)?</t>
  </si>
  <si>
    <t>Rules are established on the interface between lift truck and pedestrians (including truck drivers)?</t>
  </si>
  <si>
    <t>Protection measures are in place driving upon mobile ramps?</t>
  </si>
  <si>
    <t>The MHE ignition key is secured to prevent unauthorised use?</t>
  </si>
  <si>
    <t>Audible/visual warnings (lights, horn) are used when driving backwards?</t>
  </si>
  <si>
    <t>MHE lifting equipment attachments marked with maximum capacity and tested (certificate)?</t>
  </si>
  <si>
    <t xml:space="preserve">Only Intrinsically Safe (IS) MHE can enter an ATEX area? </t>
  </si>
  <si>
    <t>The safe permissible working load marked on each lift truck is not exceeded?</t>
  </si>
  <si>
    <t>MHE operators are trained by accredited training provider?</t>
  </si>
  <si>
    <t>MHE are subject to annual performance test?</t>
  </si>
  <si>
    <t xml:space="preserve">Refresher training shall be dependant on the risk assessment in relation to local legislation, non-conformances and/or incidents. </t>
  </si>
  <si>
    <t>The auditor will check that the requirements are in place during the inspection of the warehouse.</t>
  </si>
  <si>
    <t>Look for load marking on the lifting boom.</t>
  </si>
  <si>
    <t>Whole installation and all working parts of every lifting machine shall be thoroughly examined and subjected to a performance test at intervals not exceeding 12 months - check for test records and/or test stickers on MHE lifting boom. Refer to Driven Machinery Regulations.</t>
  </si>
  <si>
    <t>Is a procedure in place for battery charging and/or the refuelling of MHE?</t>
  </si>
  <si>
    <t>Verify procedure (electrical MHE shall be recharged in a ventilated building (or shed)).  Check if the procedure is correctly followed.</t>
  </si>
  <si>
    <t>Observe speed, forward driving without view, use of PPE, no double stacked transport, non-use of present mirrors or horns, unsafe condition of lift trucks while driving empty, etc. Also check non-conformances and the training programme.</t>
  </si>
  <si>
    <t>Check the training plan. The frequency may vary between once every 1 to 3 years, depending on the annual performance review of each individual operator.</t>
  </si>
  <si>
    <t xml:space="preserve">Check the training records. Any person employed longer than three months shall be fully trained. Those employed for less than three months shall be included in the programme. Comments to be included at all times. This question is also applicable to fully integrated subcontractors (drivers). </t>
  </si>
  <si>
    <t xml:space="preserve">The audited company shall ensure that the annual data collection of the KPIs and reporting is incorporated into their management system. In order to score positively, the audited company shall measure the following KPIs for own employees and sub contracted warehousing employees.  </t>
  </si>
  <si>
    <t>Accidents/incidents/spills statistics?</t>
  </si>
  <si>
    <t>Levels of damage to storage equipment (e.g. racking) and cargo/inventory?</t>
  </si>
  <si>
    <t>Lost Time Injury refers to the occurrence of workplace incidents that resulted in an employee's inability to work the next full working shift. Lost Time Injury rate refers to the number of such injuries that occur per year and per million hours worked. For calculation purposes it is assumed that every employee works 2000 hours per year.
Example: A company had 2 lost time injury incidents (LTI) in one year and has 3 employees (6000 hours worked in the year). 
The Lost Time injury Rate will be:  (2 lost time injury incidents/6000 hours worked) x 1 million hours worked = 333 LTI/million hours worked.</t>
  </si>
  <si>
    <t>Are these results, the structural trends and issues reported and discussed with the warehouse operators at regular intervals?</t>
  </si>
  <si>
    <t xml:space="preserve">The security plan should be the outcome of the security risk assessment carried out. 
Check from recent transactions, whether dangerous goods are being stored/transported. For dangerous goods  the haulage/warehousing company should develop and implement, as part of Best Practice, a security plan. </t>
  </si>
  <si>
    <t>First level of security control consists of locked doors and gates. 
Second level (advanced examples) are the following: 
• Infra-Red Light Barrier
• Laser Scanner
• Magnetic Alarm
• Cable Continuity Interruption alarm
Note: Reference to "Guidelines for the security of the transport of dangerous goods by road", Annex 1. Temporary storage areas:
http://www.cefic.org/Industry-support/Transport--logistics/Best-Practice-Guidelines1/General-Guidelines-/</t>
  </si>
  <si>
    <t xml:space="preserve">Are seal discrepancies investigated thoroughly, the shipment rejected if necessary, security personnel notified and extreme care taken if there is evidence of seal tampering? </t>
  </si>
  <si>
    <t>See PAD.</t>
  </si>
  <si>
    <t>Verify whether there are procedures in place for all activities to be carried out in the warehouses and described in the licences. Check whether the procedural prescriptions are fully followed in daily practice and whether these activities are satisfactorily supervised.</t>
  </si>
  <si>
    <t>Check for each work permit or procedure if the requirements are clearly identified.  Check if the work permit system or procedures are implemented by:
- Checking the file of work permits of the last 12 months
- Checking in detail a few recent work permits (are all the signatures and dates in place,  
   is the necessary PPE listed, etc.)
- Checking if the requirements of the work permit procedures are understood by the 
   responsible personnel
- Checking the prime/back-up approval authority
The work permit procedures shall apply to both work carried out by own personnel and work carried out by contractors and shall apply to work which is not part of the normal/principal activity in that area.</t>
  </si>
  <si>
    <t>Breaking containment refers to dismantling pieces of equipment like pumps and valves, which may contain product. This activity may be covered by an operating procedure with relevant training of staff.</t>
  </si>
  <si>
    <t>Hot work refers to work involving the use of hot energy sources (e.g. welding), and is dependant on the area where the work is being undertaken (e.g. flammable area).</t>
  </si>
  <si>
    <t>People involved in the above activities shall have received proper training in using the equipment specified, including use of PPE. Verify records and ask the people directly involved.</t>
  </si>
  <si>
    <t>Empty and full bottles shall be segregated and protected from the weather in extreme conditions. Also oxygen and acetylene bottles shall be segregated when not in use. Gas bottles shall be chained/secured when in use and when in storage.</t>
  </si>
  <si>
    <t>Use of nitrogen?</t>
  </si>
  <si>
    <t>Working at height (based on risk assessment) reflecting the hierarchy of requirements?</t>
  </si>
  <si>
    <t>Hierarchy is: not working at height preferred, but if required, provision of a fixed gantry, provision of a mobile gantry and lastly a fall restraint system. Look for a detailed risk assessment plus controls and procedures that reflect the hierarchy in the question. Refer to the "Best practice guidelines for safe working at height in the logistics supply chain". http://www.cefic.org/Industry-support/Transport--logistics/Best-Practice-Guidelines1/General-Guidelines-/ and the Occupational Health and Safety Act.</t>
  </si>
  <si>
    <t>Warehouse equipment?</t>
  </si>
  <si>
    <t>Drum/IBC filling installation?</t>
  </si>
  <si>
    <t>Fire and smoke detection system?</t>
  </si>
  <si>
    <t>Manual fire alarm system?</t>
  </si>
  <si>
    <t xml:space="preserve">Other emergency alarm system not mentioned in (c( and (d) above, audible and/or visual?
</t>
  </si>
  <si>
    <t>Smoke vents?</t>
  </si>
  <si>
    <t>Fixed extinguishing systems (e.g. sprinkler, fire pumps)?</t>
  </si>
  <si>
    <t xml:space="preserve">Fire extinguishers?
</t>
  </si>
  <si>
    <t>Fire doors?</t>
  </si>
  <si>
    <t>Lighting system, electrical installation?</t>
  </si>
  <si>
    <t>Lightning and earthing systems?</t>
  </si>
  <si>
    <t>Emergency showers, eyewash equipment and first-aid devices?</t>
  </si>
  <si>
    <t>Breathing protection?</t>
  </si>
  <si>
    <t>Fall arrest devices?</t>
  </si>
  <si>
    <t xml:space="preserve">Are there comprehensive procedures/instructions at the facility for the following operations: </t>
  </si>
  <si>
    <t xml:space="preserve">The question refers to MHE, dock levellers, racks and mobile ramps. 
With regard to racks, a monitoring and maintenance procedure should be present and implemented. Check reports of monitoring and maintenance/repair reports. Results and status of the monitoring and maintenance of the racks has to be traceable.
</t>
  </si>
  <si>
    <t>Examples of these are systems with the alarm going off as meant in 21.1.8.c/d, and simultaneously warning flashlights and/or audible alarms going off outside the warehouse building(s).</t>
  </si>
  <si>
    <t>22.1.9</t>
  </si>
  <si>
    <t xml:space="preserve">Are waiting areas at cross docks clearly indicated and are drivers visible by wearing  high visibility/retroreflective clothing?
</t>
  </si>
  <si>
    <t>Hazardous nature of the material?</t>
  </si>
  <si>
    <t>Any additional PPE to be used?</t>
  </si>
  <si>
    <t>Any additional storage instructions (incl. stacking height)?</t>
  </si>
  <si>
    <t>Designated storage place?</t>
  </si>
  <si>
    <t>Customer requirements related to the warehouse orders?</t>
  </si>
  <si>
    <t xml:space="preserve">Is the SULID document used to collect information on-site communicated to the hauliers unloading at the site?
</t>
  </si>
  <si>
    <t>Designated storage places can be detailed per order or chosen by the operator (if allowed in procedure). In both cases the storage place has to be detailed in the warehouse follow-up system.</t>
  </si>
  <si>
    <t>It is understood that many operational activities are carried out with an interface to others, e.g. collecting or delivering drivers. The instructions to operators shall be in line with the "Best Practice Guidelines for Safe (Un)Loading of Road Freight Vehicles".</t>
  </si>
  <si>
    <t xml:space="preserve">It is the prime responsibility of the transport company/driver to ensure that maximum gross vehicle/axle weights are not exceeded, taking into account also intermodal legs of the journey. However, it is possible that suppliers have instructed the warehouse to carry out controls on maximum vehicle weights. Verify if such instructions have been given and, if so, that adequate control measures are in place. </t>
  </si>
  <si>
    <t xml:space="preserve">The instructions have to cover the preferred method for securing palleted items, octabins or bags, and should specify the use of dunnage. Refer to SANS 10187 Part 1. </t>
  </si>
  <si>
    <t>Weather conditions?</t>
  </si>
  <si>
    <t>Unloading requirements (temperature, pressure, time)?</t>
  </si>
  <si>
    <t>Fumigated compartments?</t>
  </si>
  <si>
    <t xml:space="preserve">It shall be clear that any suspect container shall be checked for toxic fumes before opening. Refer to SANS 10228. 
For containers containing dangerous goods where the special provision CV 36 is given, refer to SANS 10228.
</t>
  </si>
  <si>
    <t>Does the warehouse use a pre-loading checklist for trucks/containers?</t>
  </si>
  <si>
    <t>Specifically with regard to SANS 10228, it is essential to ensure that critical pre-and after loading checks are carried out to ensure that legal requirements for dangerous goods are fulfilled. Verify if such pre/after loading checks are carried out. Refer to SANS 10231 for vehicle check requirements.</t>
  </si>
  <si>
    <t>The tractor/trailer/containers are licenced to carry the product(s) to be loaded?</t>
  </si>
  <si>
    <t>The driver is licenced to drive the vehicle with the product(s)?</t>
  </si>
  <si>
    <t>The vehicle shows any apparent visual defect?</t>
  </si>
  <si>
    <t>Inspection of cargo compartment for cleanliness and potential risks (e.g. nails)?</t>
  </si>
  <si>
    <t>The driver has been informed of relevant site regulations, safety instructions and emergency procedures affecting him during his stay at the  warehouse site?</t>
  </si>
  <si>
    <t>Safe operation of any transfer equipment?</t>
  </si>
  <si>
    <t>Sampling responsibilities and safe sampling practices?</t>
  </si>
  <si>
    <t>Correct sealing, marking and labelling, if so required?</t>
  </si>
  <si>
    <t>Correct documentation?</t>
  </si>
  <si>
    <t>Correct stowage and securing of cargo?</t>
  </si>
  <si>
    <t>Closed doors and twist locks of containers?</t>
  </si>
  <si>
    <t>Does the warehouse procedure contain detailed instructions regarding the following aspects and are they implemented?:</t>
  </si>
  <si>
    <t>Inventory control on regular basis?</t>
  </si>
  <si>
    <t>Product shelf-life conditions and stock rotation?</t>
  </si>
  <si>
    <t>Product &amp; transportation regulatory labelling requirements?</t>
  </si>
  <si>
    <t>Notifying customs and other law enforcement agencies in case anomalies or illegal activities are detected and/or suspected?</t>
  </si>
  <si>
    <t>Notifying affected customers of any irregularities which might occur?</t>
  </si>
  <si>
    <t>Use of mobile phone inside the warehouse?</t>
  </si>
  <si>
    <t>Identification of the product in every warehouse operation?</t>
  </si>
  <si>
    <t>Prevention of uncontrolled vehicle movement or drive away (e.g. wheel chocks)?</t>
  </si>
  <si>
    <t>Before loading, verification that the vehicle is furnished with the required equipment for dangerous goods?</t>
  </si>
  <si>
    <t>Drivers shall be informed according to the "Best Practice Guidelines for Safe (Un)Loading of Road Freight Vehicles" and only be allowed in dedicated waiting areas. 
One way to inform them is by informing the transportation company management using the SULID methodology.</t>
  </si>
  <si>
    <r>
      <t xml:space="preserve">Refer </t>
    </r>
    <r>
      <rPr>
        <sz val="11"/>
        <rFont val="Arial"/>
        <family val="2"/>
      </rPr>
      <t xml:space="preserve">SANS 10187-1. </t>
    </r>
  </si>
  <si>
    <t>Check training records and performance of operators. Check also the non-conformance reports in relation to cargo securing.</t>
  </si>
  <si>
    <t>This procedure shall be in accordance with customer requirements and/or product properties such as plastic decomposition, polymerisation, corrosion of drums, etc.</t>
  </si>
  <si>
    <t>Procedures shall be in accordance with SANS 10228, SANS 10229 Part 1 and SANS 10232 Part 1.  The auditor shall randomly check if the product is correctly labelled.</t>
  </si>
  <si>
    <t xml:space="preserve">Refer to National Road Traffic Act Chapter VIII.  </t>
  </si>
  <si>
    <t>Only applicable in case of decoupling on-site and picking up pre-loaded trailers.</t>
  </si>
  <si>
    <t>Verify availability and validity of the company's SQAS-AFRICA certification.</t>
  </si>
  <si>
    <t xml:space="preserve">If shuttle service trucks are used on public roads, drivers shall have a valid driving licence for public roads. In the case of dangerous goods they shall have a valid Professional Driving Permit - Dangerous Goods licence for the relevant class(es). The company shall observe expiry dates and check the driving licence on regular intervals. </t>
  </si>
  <si>
    <t>Exceeding exposure limits to hazardous products?: Operations included are: filling/blending, connection/disconnection, sampling, cleaning, etc.</t>
  </si>
  <si>
    <t>Handling of Carcinogenic, Mutagenic or toxic to Reproduction (CMR) products?</t>
  </si>
  <si>
    <t>Compatibility of pipes, hoses and auxiliary equipment with products?</t>
  </si>
  <si>
    <t>Unintended mixing of incompatible products?</t>
  </si>
  <si>
    <t xml:space="preserve">Refer to ATEX requirements.  
</t>
  </si>
  <si>
    <t xml:space="preserve">Are records kept of operators involved in the handling of CMR products?
</t>
  </si>
  <si>
    <t>The following questions shall be asked if drum/IBC filling and/or blending is carried out at the warehouse. These questions are specifically related to the filling/blending area.</t>
  </si>
  <si>
    <t>A system to close line valves and stop the machine automatically in an emergency?</t>
  </si>
  <si>
    <t>An overflow protection detecting a high liquid level in the drum, independent from the weigh scale?</t>
  </si>
  <si>
    <t>Vapour return lines (and/or adequate exhaust lines) to capture vapours from product being drummed and to take these away from the drumming area?</t>
  </si>
  <si>
    <t>Sub-surface filling lances to avoid static electricity accumulation and foaming of the liquids?</t>
  </si>
  <si>
    <t>All parts (e.g. piping/hoses/seals) resistant to or compatible with the products to be handled?</t>
  </si>
  <si>
    <t>Is the measuring system calibrated regularly?</t>
  </si>
  <si>
    <t>Adequate earthing is essential for the filling of drums with flammable products (class I &amp; II products). So, if wires and clamps are used to fix to the drums/other packaging they shall be in good condition. Verify if there is a warning system (i.e. red light signal) available, preventing the filling operation being started if there is an earthing failure. The earthing mechanism shall be checked annually; verify if this is done and documented. The vehicle earthing mechanism may also be interlocked with the discharge pump, so that the pump will not operate unless the vehicle is properly earthed/grounded.</t>
  </si>
  <si>
    <t>Are all filling/blending equipment, scales, drum rollers, pumps and tanks earthed?</t>
  </si>
  <si>
    <t>Is earthing equipment (mechanism) in good condition?</t>
  </si>
  <si>
    <t xml:space="preserve">Does the filling system incorporate an earthing safety interlock system? </t>
  </si>
  <si>
    <t>Is the conductivity to earth measured to confirm resistance within acceptable limits and recorded at regular intervals?</t>
  </si>
  <si>
    <t>Validate through checking documented proof. The integrity of the earthing/grounding system and its resistance to earth, which shall not exceed 10 ohms, shall be checked annually and records kept.</t>
  </si>
  <si>
    <t xml:space="preserve">In case of an emergency, can the drumming/blending operation be shut down immediately by a manual emergency stop?
</t>
  </si>
  <si>
    <t>In case of an emergency, can the drumming/blending operation be shut down from a safe location?</t>
  </si>
  <si>
    <t>Is an alarm system available in the area, so that an operator can call for help if needed?</t>
  </si>
  <si>
    <t>Accidental leakages can occur but shall be remediated as soon as possible and the spillage shall be contained and cleaned up immediately. The auditor shall look for the presence of repeated leakage, maintenance records, non-conformances regarding leakages and interview operators.</t>
  </si>
  <si>
    <t>Storage of goods in non-adequate tanks can lead to serious accidents. Look for certificates showing the approval of the tanks used. Check labels on tanks and tubes. High level alarms, cathodic protection, bund capacity 110%,  Good maintenance includes the prevention of leakages, monitoring of these events, ex-proof equipment, etc.</t>
  </si>
  <si>
    <t>Are high level alarms on storage tanks installed and periodically inspected/maintained?</t>
  </si>
  <si>
    <t>Is a documented procedure for filling and/or blending by designated operators in place that includes the correct specification of packaging to be used and pre-filling inspection, cleanliness and integrity?</t>
  </si>
  <si>
    <t>24.2.5.1/3: Drums and/or IBCs shall be visually inspected for defects. Verify if UN certified packaging have to be used for specified products. Normally drums will be purchased either by contracted party or by the warehouse operator (outsourced) and directly delivered to the warehouse. It is the responsibility of the operator to ensure that correct drums are checked prior to use. Assess practices/responsibilities and verify correct implementation. Drums and/or IBCs should be visually inspected for defects prior to filling.</t>
  </si>
  <si>
    <t>For drums and/or IBCs, is there a procedure in place to inspect for correct specification, cleanliness and integrity prior to filling?</t>
  </si>
  <si>
    <t>Are closures applied in accordance with the UN test certificate/manufacturers recommendations (torque)?</t>
  </si>
  <si>
    <t>Manhole including hatch cover with dripping rim?</t>
  </si>
  <si>
    <t>Access ladder/railings?</t>
  </si>
  <si>
    <t>"Bird"  free vents?</t>
  </si>
  <si>
    <t>Long radius pipe bends?</t>
  </si>
  <si>
    <t>Pipelines that are adequately supported?</t>
  </si>
  <si>
    <t>Bottom valves at a suitable height to allow suitable clearance?</t>
  </si>
  <si>
    <t>Check if there is a procedure covering the transfer conditions like pressure and temperature.</t>
  </si>
  <si>
    <t>Is bottom outlet construction such that no remaining product is left in the system (i.e. "dead end piece")?</t>
  </si>
  <si>
    <t>Are all conveying equipment components used in zoned areas suitable and explosion proof?</t>
  </si>
  <si>
    <t xml:space="preserve">Vehicles shall have completely free access and exit from the gantry. Under no circumstances shall a vehicle be required to reverse into a gantry. The unloading area shall have easy access, adequate manoeuvring space and a flat surface. During unloading, the bulk trucks need to park in the close vicinity of the silo (a maximum of about 6 meters). During the unloading the truck trailer is tilted to assist discharge (up to upright position). The area above the trailer tilt position shall therefore be free of overhead structures such as pipe racks or electric wiring.
Refer to the "Best practice guidelines for safe tipping of silo trucks/trailers, silo containers and bag-in-box containers": http://www.cefic.org/Industry-support/Transport--logistics/Best-Practice-Guidelines1/General-Guidelines-/.
</t>
  </si>
  <si>
    <t>Check if there are no obstructions above the unloading area. 
Refer to the "Best practice guidelines for safe tipping of silo trucks/trailers, silo containers and bag-in-box containers".</t>
  </si>
  <si>
    <t>To prevent cross contamination, silos, hoses, filling lines, pumps and manifolds have to be cleaned. The written cleaning procedure should be checked against records of the cleaning activity. 
Sometimes, cleaning is not required because the equipment is dedicated or a compatible product is going to be filled in the next operation, in which case the question should be marked "N/A".</t>
  </si>
  <si>
    <t>Check the driving route. Refer to "Best Practice Guidelines for Safe (Un) Loading of Road Freight Vehicles". Annex 2.</t>
  </si>
  <si>
    <t>Is the exterior of the (un)loading equipment clean and free of product contamination?</t>
  </si>
  <si>
    <t xml:space="preserve">The definition of "plastics" is the following: “Small mass of preformed moulding material, having relatively uniform dimensions in a given lot, often used as downstream customer feedstock in moulding and extrusion operations".
Measures can include procedures, equipment/techniques, e.g. suitable connections, appropriate spill collection tools, e.g. filters, vacuum cleaners, designed to prevent loss to environment.
</t>
  </si>
  <si>
    <t xml:space="preserve">Handling Practices of Food, Food contact and Feed Products
</t>
  </si>
  <si>
    <t>Does the Management of Change (MOC) procedure consider the impact of changes on the final product quality, performance, composition and regulatory compliance status?</t>
  </si>
  <si>
    <t xml:space="preserve">The HACCP Plan shall be documented and shall include the following information for each CCP:
a) food safety hazard(s) to be controlled at CCP
b) control measures
c) critical limits
d) monitoring procedures
e) corrections and corrective action(s) to be taken if critical limits are exceeded
f) responsibilities and authorities
g) record(s) of monitoring
</t>
  </si>
  <si>
    <t xml:space="preserve">The monitoring system shall consist of relevant procedures, instructions and records that cover the following:
a) measurements or observations that provide results within an adequate time frame
b) monitoring devices used
c) applicable calibration methods
d) monitoring frequency
e) responsibility and authority related to monitoring and evaluation of monitoring results
f) record requirements and methods
The monitoring methods and frequency shall be capable of determining when the critical limits have been exceeded in time for the product to be isolated before it is used or consumed. 
</t>
  </si>
  <si>
    <t>Does the company's personnel policy comply with the special requirements for the handling of food, food contact materials/animal feed products?</t>
  </si>
  <si>
    <t>Have all (including administrative) personnel, involved in the handling and distribution of food, food contact materials/animal feed products been made aware of the health risks?</t>
  </si>
  <si>
    <t>Have all (including administrative) personnel, involved in the handling and distribution of food, food contact materials/animal feed products been formally qualified according to written criteria?</t>
  </si>
  <si>
    <t>Is there a person with the specific responsibility, the appropriate education and the appropriate authority to deal with food, food (contact) - feed issues in your company?</t>
  </si>
  <si>
    <t xml:space="preserve">All operational, technical and administrative personnel involved in the handling and distribution of  food, food contact materials and animal feed products shall be fully aware of the requirements of these guidelines, and be trained accordingly. Check training records. </t>
  </si>
  <si>
    <t>Check qualification records. Also non-operational personnel (e.g. logistics, marketing, etc.) involved in the administration of the food, food contact materials/animal feed products supply chain shall have received a proper training focused on the sensitivity of the product applications.</t>
  </si>
  <si>
    <t>See guidelines in the question below.</t>
  </si>
  <si>
    <t>All tank/silo trucks, rail cars and containers shall be properly sealed with tamper-resistant devices if so required by the shipper/receiver/legislation. It is recommended to record seal numbers on shipping documents. The identification and the integrity of the seals shall be checked at the sending and at the receiving locations. Any product received with violated or broken seals shall be considered as no longer a food contact grade product, unless an investigation of the cause, a risk assessment and a full analysis of all specification items allow a qualified person to re-qualify the product with proper documentation, which is then kept on file.</t>
  </si>
  <si>
    <r>
      <t xml:space="preserve">In the GMP area, some official lists are available from associations. These lists shall be used by companies involved in the particular business sector. For example, the Federation of Oils, Seeds and Fats Associations (FOSFA) </t>
    </r>
    <r>
      <rPr>
        <i/>
        <sz val="11"/>
        <color theme="1"/>
        <rFont val="Arial"/>
        <family val="2"/>
      </rPr>
      <t>List of Banned Immediate Previous Cargoes</t>
    </r>
    <r>
      <rPr>
        <sz val="11"/>
        <color theme="1"/>
        <rFont val="Arial"/>
        <family val="2"/>
      </rPr>
      <t xml:space="preserve"> can be used for food products and the International Database Transport (for) Feed (IDTF) for feed products. </t>
    </r>
  </si>
  <si>
    <t>Are there written procedures for sampling in place and maintained?</t>
  </si>
  <si>
    <t>If sampling is required by the customer, procedures shall be in place to be compliant to the customers' requirements. The sampling devices that are used shall be cleaned and stored in such a way that contamination by using these devices is not possible. This cleaning and storage depends on the quality grade needed, the type of equipment, and the potential contamination. Contamination can occur between products (cross contamination) or from the surroundings (dust, water, vermin, etc. ). Cleaning methods shall be appropriate to the sampling material and the products to be sampled. The storage situation has to guarantee the state of cleanliness.</t>
  </si>
  <si>
    <t xml:space="preserve">Is the water and the disinfection products that come into contact with the food, food contact materials/animal feed materials of a proven suitable quality? </t>
  </si>
  <si>
    <t>Cross contamination between those products within specification and those out of specification shall be avoided. Physical separation, or an effective control system, has to be in place to avoid product out of specification being released as product within specification.</t>
  </si>
  <si>
    <t xml:space="preserve">Is a suitable pest control programme implemented and maintained? 
</t>
  </si>
  <si>
    <t>A pest control programme shall be based upon a risk analysis. Records of product used, number and place of  pest control application, records of "maintenance", inspection of efficiency, etc.</t>
  </si>
  <si>
    <t>A mock recall procedure must be in place and tested periodically.</t>
  </si>
  <si>
    <t>Verify proper documentation about the compatibility of equipment materials with the product, e.g. inspection and approval of storage tank, silo and piping system by the manufacturer of the product or his authorised third-party. Verify that materials of construction for the storage equipment comply with all legal requirements for the kind of product and type of equipment. Check related documentation.</t>
  </si>
  <si>
    <t>food, food contact and feed products may be hygroscopic and sensitive to oxidation. Atmospheric vents shall be equipped with drying devices to protect the product against humidity. Nitrogen blanketing is the preferred means of keeping the product dry, preventing oxidation and ensuring the shelf-life. The quality of the blanketing gas shall be controlled and shall comply with legal requirements (e.g. GMPs), especially regarding the absence of dust.</t>
  </si>
  <si>
    <t>Is the storage tank equipped with a monitored nitrogen blanketing system or drying equipment, if necessary,  to protect the product against oxidation and/or moisture?</t>
  </si>
  <si>
    <t>The storage temperature shall always comply with the individual requirements of the particular food contact product. The recommendations of the manufacturers shall be considered.</t>
  </si>
  <si>
    <t>Are appropriate (un)loading procedures in place ?</t>
  </si>
  <si>
    <t>Verify that all loading activities are described in written procedures. It is recommended to use and file a loading checklist, signed by the loading operator. Special attention (and in addition to normal (un)loading procedures) shall be given to the fact that only one tank lid at a time is open during loading. This avoids contamination of any kind.</t>
  </si>
  <si>
    <t>It is recommended that the entire unloading equipment, including piping systems, pumps, filters, valves, flow measuring elements, is also dedicated for only one particular  food, food contact materials/animal feed materials and clearly labelled. Alternatively, the last utilisation of the entire unloading equipment shall be, as a minimum, for the same product in industrial/technical grade or other acceptable pharmaceutical or food grade products. In any case, a written cleaning procedure, validated for effectiveness, shall also be used whenever a change in product service is necessary. Unloading is preferably carried out by using a pump and a rigid arm, or a flexible hose connected to the bottom valve of the transport equipment. A filter on the vapour phase inlet is recommended to avoid ingress of particles during unloading. Alternatively, the unloading may be achieved by pressurising the transport equipment with clean nitrogen or dry, filtered air.</t>
  </si>
  <si>
    <t>Are all valves and openings sealed after loading?</t>
  </si>
  <si>
    <t>Is the integrity of seals checked before unloading?</t>
  </si>
  <si>
    <t>Are all valves and openings sealed after cleaning ?</t>
  </si>
  <si>
    <t>Is the integrity of cleaning seals checked before loading ?</t>
  </si>
  <si>
    <t xml:space="preserve">Written documentation of every filling process is required, as a minimum. These records shall contain product name, lot number, equipment, packaging operators, packaging materials, date and samples of labels used. </t>
  </si>
  <si>
    <t xml:space="preserve">For each cleanliness inspection, do you keep a written report?
</t>
  </si>
  <si>
    <t xml:space="preserve">Are there written procedures in place for each processing and re-processing operation?
</t>
  </si>
  <si>
    <t>In case you have to open a container, is there a written procedure to prevent contamination?</t>
  </si>
  <si>
    <t>Is the container re-sealed after opening?</t>
  </si>
  <si>
    <t xml:space="preserve">Opening of product containers is a sensitive operation with a high risk of contamination. Written procedures shall clearly define protective measures to avoid contamination. It is important to define the appropriate environment for opening, the equipment used and how this shall be done. Any opening of the containers in the normal storage area is prohibited. Every opening operation shall be recorded and traceable. </t>
  </si>
  <si>
    <t>Observation of instructions/practices at l(un)loading sites and reporting of unsafe conditions?</t>
  </si>
  <si>
    <t>Safe (un)loading practices?</t>
  </si>
  <si>
    <t>The split of responsibilities agreed between driver and operators at (un)loading site (BBS (un)loading).</t>
  </si>
  <si>
    <t>BBS (un)loading guideline shall be explained and considered when answering this question, specifically that the driver shall not be involved in sample taking.</t>
  </si>
  <si>
    <t>Both for safe driving and for safe (un)loading.</t>
  </si>
  <si>
    <t xml:space="preserve">The (un)loading area shall ideally be graded to slope away but spilled product shall not be allowed to run to other parts of the premises (where ignition sources may be present). Check for uncontrolled drains.
</t>
  </si>
  <si>
    <t>Use of a support system to replace the truck tractor/dolly during (un)loading (e.g. "elephant leg")?</t>
  </si>
  <si>
    <t>Are measures taken on transport ways and (un)loading areas to adequately contain spilled product?</t>
  </si>
  <si>
    <t>Normally only lift trucks are used in the warehouse for material handling purposes. In principle, other exhaust emitting vehicles shall not be allowed, to protect operators and their working conditions. In some cases, tautliners or tilt trailers could enter for (un)loading. In that case, the truck engine shall be shut off as soon as the vehicle is in place.</t>
  </si>
  <si>
    <t xml:space="preserve">Are measures taken in (un)loading areas to adequately contain spilled product?
</t>
  </si>
  <si>
    <t>Are the (un)loading docks safely accessible for vehicles (clearly signed, suitable road width, no difficult turns)?</t>
  </si>
  <si>
    <t>(Un)loading docks shall be clearly marked with signs.</t>
  </si>
  <si>
    <t>Are (un)loading docks protected against collisions?</t>
  </si>
  <si>
    <t>Check some (un)loading docks. If docks are damaged, check also the non-conformance documentation.</t>
  </si>
  <si>
    <t>Are there comprehensive procedures/instructions to the operators on safe (un)loading practices?</t>
  </si>
  <si>
    <t>Comprehensive procedures/instructions to the operators shall be present for all (un)loading activities. The link to the risk analysis shall be obvious. Operators shall be interviewed about these procedures and observed during their work. Also temporary operators shall be included.</t>
  </si>
  <si>
    <t>Are flexible hoses used for (un)loading in good condition and clean?</t>
  </si>
  <si>
    <t xml:space="preserve">Is fire fighting equipment with adequate capacity present near the (un)loading area?
</t>
  </si>
  <si>
    <t>It is recommended that every piece of equipment in contact with the product, including piping systems, hoses, pumps, filters, valves, and flow measuring elements, are dedicated for only one particular food, food contact and feed product and clearly labelled. Alternatively, the last utilisation of the relevant equipment shall be, as a minimum, for the same product in industrial/technical grade or other acceptable pharmaceutical or food grade products. In any case, a written cleaning procedure, validated for effectiveness, shall be used whenever a change in product service is necessary. The equipment shall be made of material that is easy to clean. All accessories such as gaskets or pump seals shall be made of food/cosmetic/pharmaceutical compatible material (asbestos is forbidden).</t>
  </si>
  <si>
    <t>Packaging equipment shall be constructed such that contact surfaces will not be reactive, additive, or absorptive and thus not alter the quality of the food, food contact or feed grade products.   Equipment shall be designed to minimise the possibility of contamination caused by direct operator contact. All auxiliaries, for example, pump lubricants or greases on loading arm joints, which might contaminate the food contact products in case of mechanical failure, shall be food grade approved.</t>
  </si>
  <si>
    <t>Are there appropriate procedures in place for the handling of returned food contact products?</t>
  </si>
  <si>
    <t>Traceability requires having a process in place for tracking the history of material from the manufacturer’s final storage to the final delivery to customers by means of recorded identification.  The entire distribution chain shall provide a full traceability (via lot numbers etc.) in order to allow fast and efficient investigation of any quality issue and product recall when required.  To be traceable, every delivery shall be identified by the product name, and a lot number, and shall be accompanied by the appropriate shipping and quality documentation.  The records shall document all shipments of food contact products and be properly filed. These records shall, as a minimum, identify by batch or lot where and to whom the product was shipped, the quantity, the carrier and the date of shipment.</t>
  </si>
  <si>
    <t xml:space="preserve">Any substance required during the operation  e.g. lubricants or coolants, shall not come into contact with food contact products. Therefore each piece of equipment used during the process shall be designed and used in a manner that minimises the potential contamination. Design records, practical evidence and maintenance performance/records shall be investigated. The substances used as lubricants and coolants shall be non-toxic and/or authorised for food grade applications. When pressurised air is used in direct contact with the product, special precautions shall be taken to avoid any contamination with extraneous materials like hydraulic oil and particles. </t>
  </si>
  <si>
    <t>On-top of the regular internal audits all food contact sections of the questionnaire shall be audited regularly.</t>
  </si>
  <si>
    <t>Food, food contact and feed products shall be stored in tanks or silos under conditions not affecting product quality. Special attention shall be taken to avoid any contamination of the product while residing in the storage tank/silo and piping system. The recommendations of the manufacturer concerning the design and material of the storage equipment shall be followed, as well as the requirements of the customer.</t>
  </si>
  <si>
    <t xml:space="preserve">Operational personnel engaged in product sampling, testing, handling, storage, packaging and transportation operations which may affect the quality of food, food contact materials, and animal feed products shall:
-  be qualified for the tasks to be performed in accordance with the company policy
- have received the proper information and/or training for working on sensitive product applications and for using job-specific procedures (SOPs)
- practice good sanitary and health practices
- wear clean clothing adequate for the work performed
</t>
  </si>
  <si>
    <t>Are there appropriate procedures in place in relation to animal feed?</t>
  </si>
  <si>
    <t>The following questions are only applicable if the warehouse is storing animal feed products and needs to be audited on this issue.</t>
  </si>
  <si>
    <t>Is there a procedure in place for the cleaning regime in accordance with the GMP+ Animal Feed Product Database requirements?</t>
  </si>
  <si>
    <t>Is there a procedure in place for the order planning in accordance with the GMP+ Animal Feed Product Database requirements?</t>
  </si>
  <si>
    <t>Is there a procedure in place to establish the animal feed product category of a new product to be transported?</t>
  </si>
  <si>
    <t>Change of operations/activities (e.g. new products, new routes)?</t>
  </si>
  <si>
    <t xml:space="preserve">Check if each of the following items have been covered in the checklist and that the records are systematically documented. Interview both own drivers and Fully Integrated Subcontractor (FIS) drivers on this pre-start routine to confirm the check is done thoroughly. If time allows, ask a driver to carry out the vehicle check to verify this routine.
The following type of records are accepted:
-daily check list in hard copy with all items
-daily Truck Management System record showing explicitly all items
-daily Truck Management system record like “ready for service” click 
To score positively, the request to fulfil the list shall be present in the driver’s manual. If this system is used, score positively only on the questions where the driver provides you with positive evidence that the task is done.
</t>
  </si>
  <si>
    <t xml:space="preserve">If flammable chemicals are stored/parked on the site. Check against the requirements laid down by the e.g. fire brigade (fire risk assessment), fire specialist, etc . </t>
  </si>
  <si>
    <t>Ancillary items cleaned?</t>
  </si>
  <si>
    <t xml:space="preserve">An effective management system will be reflected in the site e.g. its content, layout, condition and modus operandi. The scope of the site inspection shall cover, if present on the site, the office buildings, the tank cleaning installation, the tank storage, the waste storage area, the tank-heating activity and the handling and storage of packaged goods and the waste management system.  </t>
  </si>
  <si>
    <t>Earthing of lightning strike installation?</t>
  </si>
  <si>
    <t xml:space="preserve">The auditor shall verify for the company written procedure which describes the process to be followed regarding container storage/stacking and that the procedure is implemented. It shall be noted that stacking heights (maximum allowable stacking weight/height) for containers, tankcontainers vary due to the equipment build configuration. Further, the stacking of both loaded and empty equipment creates different dynamics when confronted with weather changes e.g. wind. The information included in the Convention of Safe Container (CSC) safety approval of the containers shall be taken into account.
There is a practice in most terminals of "block" stacking which allows a greater stack height. All of the above for stacking various pieces of equipment shall be detailed in a procedure.  A good practice is : Max 4 loaded and max 3 empty containers high (empty containers are less stable for heavy winds). A specific check can be done using the specifications present on the container identification plate. Refer to section 3.2 of the Cefic/ECTA guidelines "Safe storage and handling of containers carrying dangerous goods and hazardous substances". </t>
  </si>
  <si>
    <t>Check signage and site plan. The positions and types of fire-related equipment (such as extinguishers, hose reels, hydrants, mains water supplies and alarm switches) are clearly indicated.</t>
  </si>
  <si>
    <t>MHE means all kinds of powered material handling equipment such as lift trucks, reach trucks, order pickers, etc . The equipment requirements and use shall be included in the risk assessment. Local legislation shall be checked.</t>
  </si>
  <si>
    <t>This includes the storage of liquids, what is required for the operation of the site and/or running of the fleet as well as intermediate bulk storage of chemicals on behalf of customers.  The auditor shall complete this section by means of a physical inspection and a check of the documented evidence (e.g. drawings, purchase specifications, licence, inspection reports, certificates, etc.).</t>
  </si>
  <si>
    <t>It is recommended that the entire loading equipment, including the piping system, pumps, valves, flow elements, rigid loading arms or flexible hoses are dedicated for only one particular food contact product and clearly labelled. Alternatively, the last utilisation of the entire loading equipment shall be, as a minimum, for the same product of industrial grade or another acceptable food contact product. In any case, a written cleaning procedure, validated for effectiveness, shall be used whenever a change in product service is necessary.</t>
  </si>
  <si>
    <t>Is the conveying temperature max. 60 deg.C?</t>
  </si>
  <si>
    <t xml:space="preserve">SQAS-AFRICA CORE QUESTIONNARE </t>
  </si>
  <si>
    <t>SQAS-AFRICA TRANSPORT SERVICE QUESTIONNAIRE</t>
  </si>
  <si>
    <t xml:space="preserve">SQAS-AFRICA TANK CLEANING QUESTIONNAIRE </t>
  </si>
  <si>
    <t>SQAS-AFRICA WAREHOUSING QUESTIONNAIRE</t>
  </si>
  <si>
    <t>SQAS-AFRICA  QUESTIONNAIRES</t>
  </si>
  <si>
    <r>
      <t xml:space="preserve">Type
</t>
    </r>
    <r>
      <rPr>
        <sz val="8"/>
        <color rgb="FF000000"/>
        <rFont val="Arial"/>
        <family val="2"/>
      </rPr>
      <t>M=Mandatory</t>
    </r>
  </si>
  <si>
    <r>
      <rPr>
        <b/>
        <sz val="11"/>
        <color theme="1"/>
        <rFont val="Arial"/>
        <family val="2"/>
      </rPr>
      <t>Type</t>
    </r>
    <r>
      <rPr>
        <sz val="11"/>
        <color theme="1"/>
        <rFont val="Arial"/>
        <family val="2"/>
      </rPr>
      <t xml:space="preserve">
</t>
    </r>
    <r>
      <rPr>
        <sz val="8"/>
        <color rgb="FF000000"/>
        <rFont val="Arial"/>
        <family val="2"/>
      </rPr>
      <t>M=Mandatory</t>
    </r>
  </si>
  <si>
    <t>Preferably, the storage of flammable products shall be in a separate building of approved construction and within the boundaries of the maximum defined square metres of fire area. If storage is not in separate buildings, separation from other products is required. Protection shall consist of walls and fire doors in accordance with local requirements. Check fire resistance rates. Verify storage of the various products involved. Verify possible restrictions included in Safety Data Sheets (SDSs). Incompatible dangerous goods shall be segregated from one another, as detailed in SANS 10231, SANS 10236-1 and SDSs so as to effectively minimise risk in the event of accidental leakage or spillage or any other accident.</t>
  </si>
  <si>
    <t>Verify that recommendations by the local fire authority as to the number and type of extinguishers have been met as a minimum.</t>
  </si>
  <si>
    <t>Verify questions by physical inspection.</t>
  </si>
  <si>
    <t>Primary basins or spill trays located directly under the storage racks?</t>
  </si>
  <si>
    <t>Secondary basins which are large enough to retain quantities of product, fire fighting water and rainwater?</t>
  </si>
  <si>
    <t>Tertiary basin, provided to retain rainwater and  fire fighting water in outdoor areas?</t>
  </si>
  <si>
    <t>Is there a  "Unauthorised Entry Prohibited" warning sign at each entrance to a stock warehouse? The warning sign shall be written in English.</t>
  </si>
  <si>
    <t>Mitigating measures may require spill clean-up equipment. The knowledge of operators to handle spills shall be validated through interviews. Check the equipment during the site tour (sewer covers, sewer blocking systems, absorption material, oversize drums, emergency product pumps, etc).</t>
  </si>
  <si>
    <t>Validate through operator interviews and check the equipment during the site tour (protective gloves, goggles, inhalation protection, rubber boots, ...)</t>
  </si>
  <si>
    <t xml:space="preserve">80km/h            -      &gt;9000 kg 
100km/h         -       3500 - 8999 kg
120km/h         -       &lt;3500 kg (no sign required)
</t>
  </si>
  <si>
    <r>
      <t xml:space="preserve">In South Africa, persons conducting the following activities must register on the South African Waste Information System (SAWIS) in terms of Regulation 5:
1. </t>
    </r>
    <r>
      <rPr>
        <b/>
        <sz val="11"/>
        <color theme="1"/>
        <rFont val="Arial"/>
        <family val="2"/>
      </rPr>
      <t>Generators of waste</t>
    </r>
    <r>
      <rPr>
        <sz val="11"/>
        <color theme="1"/>
        <rFont val="Arial"/>
        <family val="2"/>
      </rPr>
      <t xml:space="preserve">
a. Generators of hazardous waste in excess of 20 kg per day
2. </t>
    </r>
    <r>
      <rPr>
        <b/>
        <sz val="11"/>
        <color theme="1"/>
        <rFont val="Arial"/>
        <family val="2"/>
      </rPr>
      <t>Recovery or recycling of waste</t>
    </r>
    <r>
      <rPr>
        <sz val="11"/>
        <color theme="1"/>
        <rFont val="Arial"/>
        <family val="2"/>
      </rPr>
      <t xml:space="preserve">
a. Recovery of energy from general waste (more than 3 tons per day)
b. Recovery of waste at facility that has a capacity to process more than 10 tons of general waste per day or more than 500 kg of hazardous waste per day
c. The scrapping or recovery of motor vehicles at a facility that has an operational area of more than 500 m</t>
    </r>
    <r>
      <rPr>
        <vertAlign val="superscript"/>
        <sz val="11"/>
        <color theme="1"/>
        <rFont val="Arial"/>
        <family val="2"/>
      </rPr>
      <t>2</t>
    </r>
    <r>
      <rPr>
        <sz val="11"/>
        <color theme="1"/>
        <rFont val="Arial"/>
        <family val="2"/>
      </rPr>
      <t xml:space="preserve">
d. Recycling of general waste at a facility that has an operational area of more than 500 m</t>
    </r>
    <r>
      <rPr>
        <vertAlign val="superscript"/>
        <sz val="11"/>
        <color theme="1"/>
        <rFont val="Arial"/>
        <family val="2"/>
      </rPr>
      <t>2</t>
    </r>
    <r>
      <rPr>
        <sz val="11"/>
        <color theme="1"/>
        <rFont val="Arial"/>
        <family val="2"/>
      </rPr>
      <t xml:space="preserve">
e. Recycling of hazardous waste (more than 500 kg per day) calculated as a monthly average
3. </t>
    </r>
    <r>
      <rPr>
        <b/>
        <sz val="11"/>
        <color theme="1"/>
        <rFont val="Arial"/>
        <family val="2"/>
      </rPr>
      <t>Treatment of waste</t>
    </r>
    <r>
      <rPr>
        <sz val="11"/>
        <color theme="1"/>
        <rFont val="Arial"/>
        <family val="2"/>
      </rPr>
      <t xml:space="preserve">
a. Treatment of general waste at a facility that has the capacity to process more than 10 tons of general waste per day or 500 kg of hazardous waste per day excluding the treatment of effluent, waste water or sewage
b. Treatment of hazardous waste at a facility that has the capacity to process (&gt;500 kg per day)
c. Treatment of health care risk waste (HCRW) regardless of size or capacity of the facility
4. </t>
    </r>
    <r>
      <rPr>
        <b/>
        <sz val="11"/>
        <color theme="1"/>
        <rFont val="Arial"/>
        <family val="2"/>
      </rPr>
      <t>Disposal of waste</t>
    </r>
    <r>
      <rPr>
        <sz val="11"/>
        <color theme="1"/>
        <rFont val="Arial"/>
        <family val="2"/>
      </rPr>
      <t xml:space="preserve">
a. Disposal of general waste to land at a facility covering an area in excess of 200 m</t>
    </r>
    <r>
      <rPr>
        <vertAlign val="superscript"/>
        <sz val="11"/>
        <color theme="1"/>
        <rFont val="Arial"/>
        <family val="2"/>
      </rPr>
      <t>2</t>
    </r>
    <r>
      <rPr>
        <strike/>
        <sz val="11"/>
        <color theme="1"/>
        <rFont val="Arial"/>
        <family val="2"/>
      </rPr>
      <t xml:space="preserve">
</t>
    </r>
    <r>
      <rPr>
        <sz val="11"/>
        <color theme="1"/>
        <rFont val="Arial"/>
        <family val="2"/>
      </rPr>
      <t xml:space="preserve">b. Disposal of any quantity of hazardous waste to land.
5. </t>
    </r>
    <r>
      <rPr>
        <b/>
        <sz val="11"/>
        <color theme="1"/>
        <rFont val="Arial"/>
        <family val="2"/>
      </rPr>
      <t>Exportation of hazardous waste</t>
    </r>
    <r>
      <rPr>
        <sz val="11"/>
        <color theme="1"/>
        <rFont val="Arial"/>
        <family val="2"/>
      </rPr>
      <t xml:space="preserve">
Check for the disposal methods in place for spent oil, oil filters, batteries, tyres, etc. waste manifests shall be in place as evidence of the safe disposal of used engine oil, used oil filters, scrap or damaged tyres and scrap truck batteries in a legally compliant manner. </t>
    </r>
  </si>
  <si>
    <r>
      <t xml:space="preserve">Due to cleaning activities products can get mixed up. Classification is important as is the selection of adequate storage drums and labelling. Verify the process implemented.
In South Africa, persons conducting the following activities must register on the South African Waste Information System (SAWIS) in terms of Regulation 5:
</t>
    </r>
    <r>
      <rPr>
        <b/>
        <sz val="11"/>
        <rFont val="Arial"/>
        <family val="2"/>
      </rPr>
      <t>1. Generators of waste</t>
    </r>
    <r>
      <rPr>
        <sz val="11"/>
        <rFont val="Arial"/>
        <family val="2"/>
      </rPr>
      <t xml:space="preserve">
a. Generators of hazardous waste in excess of 20 kg per day
</t>
    </r>
    <r>
      <rPr>
        <b/>
        <sz val="11"/>
        <rFont val="Arial"/>
        <family val="2"/>
      </rPr>
      <t>2. Recovery or recycling of waste</t>
    </r>
    <r>
      <rPr>
        <sz val="11"/>
        <rFont val="Arial"/>
        <family val="2"/>
      </rPr>
      <t xml:space="preserve">
a. Recovery of energy from general waste (more than 3 tons per day)
b. Recovery of waste at facility that has a capacity to process more than 10 tons of general waste per day or more than 500 kg of hazardous waste per day
c. The scrapping or recovery of motor vehicles at a facility that has an operational area of more than 500 m2
d. Recycling of general waste at a facility that has an operational area of more than 
500 m2
e. Recycling of hazardous waste (more than 500 kg per day) calculated as a monthly average
</t>
    </r>
    <r>
      <rPr>
        <b/>
        <sz val="11"/>
        <rFont val="Arial"/>
        <family val="2"/>
      </rPr>
      <t>3. Treatment of waste</t>
    </r>
    <r>
      <rPr>
        <sz val="11"/>
        <rFont val="Arial"/>
        <family val="2"/>
      </rPr>
      <t xml:space="preserve">
a. Treatment of general waste at a facility that has the capacity to process more than 
10 tons of general waste per day or 500 kg of hazardous waste per day excluding the treatment of effluent, waste water or sewage
b. Treatment of hazardous waste at a facility that has the capacity to process (&gt;500 kg per day)
c. Treatment of health care risk waste (HCRW) regardless of size or capacity of the facility
</t>
    </r>
    <r>
      <rPr>
        <b/>
        <sz val="11"/>
        <rFont val="Arial"/>
        <family val="2"/>
      </rPr>
      <t>4. Disposal of waste</t>
    </r>
    <r>
      <rPr>
        <sz val="11"/>
        <rFont val="Arial"/>
        <family val="2"/>
      </rPr>
      <t xml:space="preserve">
a. Disposal of general waste to land at a facility covering an area in excess of 200 m2
b. Disposal of any quantity of hazardous waste to land
</t>
    </r>
    <r>
      <rPr>
        <b/>
        <sz val="11"/>
        <rFont val="Arial"/>
        <family val="2"/>
      </rPr>
      <t>5. Exportation of hazardous waste</t>
    </r>
  </si>
  <si>
    <t xml:space="preserve">Compliance in terms of Pressure Equipment Regulations. </t>
  </si>
  <si>
    <t>Look for certificates or inspection labels on the equipment itself or log book entries. Examples are: automatic closing fire doors, smoke detectors, sprinklers, fire hoses, hydrants, etc.</t>
  </si>
  <si>
    <t xml:space="preserve">Is there an adequate sewer system in place in the loading/unloading area to allow the collection of rinse water? </t>
  </si>
  <si>
    <t xml:space="preserve">Are annual key performance indicators (individual or group) identified? The following KPIs shall be included in the list of identified KPIs: 
</t>
  </si>
  <si>
    <t>(Un)Loading of Bulk Solids - Operations</t>
  </si>
  <si>
    <t>(Un)Loading of Bulk Solids - Equipment</t>
  </si>
  <si>
    <t>(Un)Loading of Bulk Solids - Environment</t>
  </si>
  <si>
    <t>No. of "N/A" Questions</t>
  </si>
  <si>
    <t>Core</t>
  </si>
  <si>
    <t>Transport Service</t>
  </si>
  <si>
    <t>Warehousing</t>
  </si>
  <si>
    <t>Total Number of Mandatory Questions</t>
  </si>
  <si>
    <t>Total Number of "N/A" Mandatory Questions</t>
  </si>
  <si>
    <t>Total Number of Questions</t>
  </si>
  <si>
    <t>Total Number of "N/A" Questions</t>
  </si>
  <si>
    <t>Overall Percentage (%)</t>
  </si>
  <si>
    <t>Mandatory Questions Percentage (%)</t>
  </si>
  <si>
    <t>Is the organisation compliant?</t>
  </si>
  <si>
    <t>TS</t>
  </si>
  <si>
    <t>TC</t>
  </si>
  <si>
    <t>WH</t>
  </si>
  <si>
    <t>Grand Totals</t>
  </si>
  <si>
    <t>C</t>
  </si>
  <si>
    <t>C+TS</t>
  </si>
  <si>
    <t>C+TC</t>
  </si>
  <si>
    <t>C+WH</t>
  </si>
  <si>
    <t>C+TS+TC</t>
  </si>
  <si>
    <t>C+TS+TC+WH</t>
  </si>
  <si>
    <t>C+TS+WH</t>
  </si>
  <si>
    <t>C+TC+WH</t>
  </si>
  <si>
    <t>Combination Abbreviations</t>
  </si>
  <si>
    <t xml:space="preserve">C </t>
  </si>
  <si>
    <t xml:space="preserve">Core </t>
  </si>
  <si>
    <t>Core+Transport Service+Tank Cleaning+ Warehousing</t>
  </si>
  <si>
    <t>Categories</t>
  </si>
  <si>
    <t xml:space="preserve">Does the company have a documented process to control its services from loading point to delivery at the last consignee?
</t>
  </si>
  <si>
    <t>Verify through a sample of transactions how the company traces and follows current status/location during transportation and transit according to customer requirements or risk assessment. In larger companies, effective control of the status of shipments along the supply chain could be based on IT-technologies like barcodes, RFID (Radio Frequency Identification) or SCEM(Supply Chain Event Management) but also through document scanning, mobile communication calling in or other follow-up. Look at whether the process description covers the complete supply chain.</t>
  </si>
  <si>
    <t>Score "1" for each item that is included in the programme and is serviced in accordance with that programme, and which can be confirmed from records. Twist locks are applicable to the carriage of swap bodies, tank containers and other containerised traffic. Check if the maintenance is monitored and corrective action taken. If maintenance has been outsourced, the company has to have a detailed follow-up system to ensure that maintenance is undertaken according to agreed specifications.</t>
  </si>
  <si>
    <t>The driver has to verify if all gaskets and seals are still in a (visually) good state. Check for leaks.</t>
  </si>
  <si>
    <t>Licence authenticity shall be checked through an agency - for example, Lexis Nexis or Government AARTO system. Foreign drivers' requirements shall be checked and satisfied e.g. Defensive Driving Card.</t>
  </si>
  <si>
    <t xml:space="preserve">Security awareness training shall address the nature of security risks, recognising security risks, methods to address and reduce such risks and actions to be taken in the event of a security breach. It shall include awareness of security plans (if appropriate) according to the responsibilities and duties of individuals and their part in implementing security plans. Training programme/records shall explicitly show the content of the programme. In the case of transportation companies, their planners and drivers shall be interviewed. The auditor has to focus on the actual knowledge of the employees about the risk aspects mentioned in the guidelines (e.g. protection of information and goods). Findings in documents (positive or negative) shall always be checked with employees through interviews. The interviews shall provide positive evidence for the auditor to award higher scores. If records are clear but the interview provides negative evidence, score 0. In these cases, add a comment explaining the score.
</t>
  </si>
  <si>
    <t xml:space="preserve">A criteria to define when a non-conformance will open an investigation on root cause analysis shall be defined. Verify that there is a defined written process/procedure for the recording, investigation, root cause analysis and corrective actions to be taken, with time scales for actions. Refer to the Cefic "Guidelines for investigating transport accidents/incidents and Root Cause Analysis".  In these cases, a detailed written report shall be prepared for the responsible management without undue delay and in alignment with the internal procedure. Verify if the company has a system to check effectiveness of corrective actions. </t>
  </si>
  <si>
    <t>Check fences, gates and 24h lighting during your site visit. The first personal security impression is on arrival on the first day; are checks made on identification of person(s) being visited and visiting? When the audited site is part of a public harbour, a comment shall be provided when this requirement cannot be met. In this case, it is expected that the site will have a security plan according to the IMO's ISPS Code. (IMO-International Maritime Organisation) (ISPS-International Ship and Port Facility Security Code)</t>
  </si>
  <si>
    <t>The auditor shall ask what kind of effluent treatment is installed. Different arrangements are possible.  All equipment not mentioned in the other maintenance questions and essential to the good operation of the installation such as: 
1) General: flow meters, pH probe (calibration and maintenance), dosage pumps, storage &amp; process tanks 
2) Physic-chemical installation: oil separator, Dissolved Air Flotation (DAF unit), skimmers,  Polyelectrolyte unit
3) Biological treatment installation: blowers, recirculation pump, oxygen probe, settling tanks
4) Dewatering installation: sludge tank, sludge pump, centrifuge, chamber filter press
5) Tertiary purification: sand filter, activated carbon filter,  shall be part of a preventive maintenance programme.</t>
  </si>
  <si>
    <t xml:space="preserve">Check the training programme and the individual staff records, and tick the items (12.2.1 - 12.2.7) which are monitored. 
The audited company shall ensure that the annual data collection of the KPIs and reporting is incorporated into their management system. </t>
  </si>
  <si>
    <t xml:space="preserve">Protecting people, safeguarding the integrity of high value and hazardous products against loss by intentional destruction or theft, and proprietary information given into the custody of a logistics service provider is essential. Verify whether the importance of these objectives are specifically mentioned in the policy.  </t>
  </si>
  <si>
    <t>Employees are not permitted to use a hand-held cell phone while operating a motor vehicle unless the device can be used hands-free. Employees are not permitted to read or respond to e-mails or text messages while operating a motor vehicle. While driving, calls cannot be answered and shall be directed to voice mail if the handheld device isn’t enabled for hands free use. If an employee shall make an emergency call, the vehicle shall first be parked in a safe location.</t>
  </si>
  <si>
    <t xml:space="preserve">Documents have to prove an active leadership by taking the lead in e.g. presentations, interventions, discussing SHEQ and security in staff meetings as well as with (sub)contractors. Indicate proof provided. E.g. SHEQ &amp; Security meeting minutes.
</t>
  </si>
  <si>
    <t>Appointment is only required if drivers physically load and offload dangerous goods from their vehicles. SANS 10231 is the South African National Standard for the Transport of Dangerous Goods - Operational requirements for road vehicles, as incorporated into National Road Traffic Act. According to Section 6 of the Explosives Act, drivers shall be appointed.
During transportation of explosives, a competent, properly trained person, as per Section 6 of the Explosives Act shall be appointed.</t>
  </si>
  <si>
    <t xml:space="preserve">Check training records to confirm that the subjects mentioned below are covered. The extent of this training shall be in relation to the risks that the different employees are faced with and which are identified in the risk assessment, as mentioned in question 2.1.1. Frequency of the training depends on risk assessment and the employees' individual performance but all subjects mentioned in the sub-questions have to be covered on a maximum five year cycle.
</t>
  </si>
  <si>
    <t xml:space="preserve">Training covering BBS shall be in alignment with principles as described in CEFIC/ECTA BBS guidelines or equivalent: "Behaviour Based Safety Guidelines for training of drivers and safe driving of road freight vehicles" and "Best Practice Guidelines for Safe (Un)Loading of Road Freight Vehicles" and include at least: observation, key performance indicators, individual performance and re-training.
See http://www.cefic.org/Industry-support/Transport--logistics/Best-Practice-Guidelines1/General-Guidelines-/. It is recommended that non-transportation companies proactively implement their own BBS Plan, based on the principles of equivalent programmes in transportation. 
</t>
  </si>
  <si>
    <t>Risk management is the identification, audit, and prioritisation of risks followed by coordinated application of resources to minimise, monitor, and control the probability and/or impact of unfortunate events. In the case of transportation companies, consult the "Guidance on Safety risk assessment for Chemical Transport Operations". Specific reference is made to Annex 1 of the  "Best Practice Guideline for Safe (Un)Loading of Road Freight Vehicles". Identify the persons in the company who carry out risk assessment. Have they attended training in risk assessment? In case of transportation companies, expect the drivers training to be provided at operating and practical level. Training records shall be available.</t>
  </si>
  <si>
    <r>
      <t xml:space="preserve">Accident: An unplanned event that results in quality loss, injury, illness or damage.
Near miss: An unplanned event that could have resulted in quality loss, injury, illness or damage.
</t>
    </r>
    <r>
      <rPr>
        <sz val="11"/>
        <color indexed="10"/>
        <rFont val="Arial"/>
        <family val="2"/>
      </rPr>
      <t xml:space="preserve">  </t>
    </r>
  </si>
  <si>
    <t xml:space="preserve">Situations or behaviour that did not result in quality loss, injury, illness or damage, but have the potential to do so shall be registered and given a follow-up. The number of records available shall be confirmed by the auditor during the site inspection.
If there are no records in the file the auditor shall take into account any evidence found during the visit of unsafe behaviour or conditions and score this question "0".
</t>
  </si>
  <si>
    <t>Is there a process in place to monitor and analyse SHEQ &amp; Security data to identify trends in accordance with objectives and is there an action plan in place to achieve these objectives?</t>
  </si>
  <si>
    <t xml:space="preserve">Is a programme in place to measure and  reduce the waste generated by the company activities? </t>
  </si>
  <si>
    <t xml:space="preserve">An effective system shall be in place for measuring the emissions from the company. This can be CO2, dust, noise, SOx, NOx, etc. A programme that shall lead to the reduction of these emissions shall be in place and monitored. </t>
  </si>
  <si>
    <t xml:space="preserve">One of the success factors of RC is the promotion of the programme into the supply chain. The company shall promote RC to its logistics partners and encourage them to actively to join the RC programme.
</t>
  </si>
  <si>
    <t>Is a formal management review meeting held at least once a year to review the management system and does the review includes as a minimum, the following inputs?:</t>
  </si>
  <si>
    <t>Is there evidence that learning points from SHEQ &amp; Security issues are shared with the workforce?</t>
  </si>
  <si>
    <t>The auditor shall ask for evidence of meetings taking place e.g. attendance registers.</t>
  </si>
  <si>
    <t>For an effective control of the management systems it is necessary to audit each stage of the management system. Such audit(s) shall be thorough.  The auditor shall check for a written audit plan indicating a detailed system.  A document detailing what will be audited, the frequency and the person to carry out the audit shall be available. Check specifically if the areas as referred to in SQAS-AFRICA are sufficiently covered. 
The actual situation of the company shall be compared with the applicable legislation and the permits. The internal audit shall be carried out at least once annually.</t>
  </si>
  <si>
    <t>Ask to see minutes, memos and reports documenting that the action plans are developed, followed-up and proper corrective action taken. The company shall have a documented system to validate the effectiveness of measures taken.</t>
  </si>
  <si>
    <t>Are Toolbox Talks ("3 minutes safety talks") held regularly?</t>
  </si>
  <si>
    <t xml:space="preserve">A documented system shall be in place to identify all risks associated with the company's operations, the risk assessment shall meet the requirements of statutory legislation as well as operational risks that are not covered by applicable legislation. The audit to identify and reduce risks shall be supported by the implementation of an action plan. This will make the potential risks identified, measurable, over a period of time in the operations. The system shall take into account all risks of possible accidents, incidents or releases to the environment, which may cause human and/or environmental exposure. The risk assessment and management system shall examine the following questions:
- what are the hazards?
- what can go wrong?
- what is the probability that something will go wrong?
- what is the potential impact on people, property and the environment?
- what measures shall/can be taken to reduce the identified risks as much as possible?
- is medical care available and ensured in case of emergencies? 
Risk management shall be regarded as a continuous process. The process shall be repeated at regular intervals, based on practical experience and incident evaluation. High risk activities shall receive more frequent reviews. A risk assessment shall also be carried out each time there is a significant change in the operational activities (e.g. handling of new products, use of new equipment, changes in operating procedures, etc).  New projects shall be evaluated at an early stage. The risk assessments for new projects shall be carried out in close co-operation with the chemical suppliers. </t>
  </si>
  <si>
    <t>Where a Transport Service is taking place, both on-site and off-site Emergency Response (ER) plans will be required. For other service providers only the on-site ER plan will be required if off-site emergency response is not a legal requirement.</t>
  </si>
  <si>
    <t>The auditor shall check that responsibilities from Senior Executives down to the Incident Supervisor are clearly defined, this being to assist with clear lines of demarcation and reporting.</t>
  </si>
  <si>
    <t>Check that this procedure is incorporated into the emergency plan. The different responsibilities and competences shall be mentioned as well as training needed by those employees dealing with communication and information. Also check for an up-to-date list of contact numbers of applicable parties and test-phone a number.</t>
  </si>
  <si>
    <t>Evidence of a practical emergency exercise to test the system for on-site and off-site emergencies during the last 12 months is required.
For off-site emergencies, such an exercise may be limited to the testing of the emergency communication system and the actions to be taken on-site to deal with an off-site incident (it is not required to do a simulation of an off-site emergency).  A detailed evaluation report of a real off-site incident during the last twelve months would also meet the requirements of this question.
A  possible test can be to phone a driver. He/she should search for a parking area and call back. Interview him/her with a particular checklist using the following guidance:
a) explain to the driver what has happened, e.g. a valve is leaking
b) ask the driver what he/she must do
c) compare with the checklist 
d) conclusion, what was missing, plan for improvement e.g. training, date, signature.</t>
  </si>
  <si>
    <t>A product acceptance written procedure shall be in place specifying the need for the existence of product safety data before the product is handled. Product safety data shall be supplied by the consignor/manufacturer and maintained as current at all times by the consignor/manufacturer. Check the accessibility of this information at the site (e.g. a file with the Safety Data Sheets of all the products transported or handled). Check at random for information available for a few products. For distributors, SDS will also include those products diluted and blended on-site. SDSs shall be reviewed periodically, every three to five years.</t>
  </si>
  <si>
    <t>Check the availability and the use of periodic inspection sheets or security checklists and verify the reporting of incidents and their remediation e.g. records of security patrols.</t>
  </si>
  <si>
    <t>Is a system in place to ensure that communication dialogue and information exchange on security issues are appropriate?</t>
  </si>
  <si>
    <t>Is the emergency phone number available and emergency telephone operational 24 hours/7 days for security alerts?</t>
  </si>
  <si>
    <t xml:space="preserve">Check that the emergency phone number is available and that the emergency telephone is operational 24 hours/7 days. Test-phone a number. This can also take the form of a radio from site to a security control room or an emergency panic button. </t>
  </si>
  <si>
    <t xml:space="preserve">Are specific mechanisms in place to ensure effective implementation of the company's policy about child labour?
</t>
  </si>
  <si>
    <t>If there are legal requirements covering this subject, the company shall comply with them. Health and Safety of Children at Work Regulations is applicable legislation in South Africa. If there are no legal requirements the following apply: No children below the age of 14 or 15 years shall work except for apprentices, summer jobs, school or education. It shall be ensured that young workers below 18 are not harmed with regard to health, safety, security or morale. The combined hours of transportation (to and from work and school), school attendance and work shall be less than 10 hours a day. The auditor has to record the age of the youngest employee at the site or office audited. Refer to the Labour Relations Act.</t>
  </si>
  <si>
    <t xml:space="preserve">To score positively, the following mechanisms shall be in place: signature acknowledgement of anti-competitive practices policy required for all concerned employees, structured mechanisms to deal with policy violations i.e. potential sanctions, awareness or training programme on anti-competitive practices (e.g. cartels, price fixing, bid rigging), internal audit on compliance with anti-competitive practices policy. 
</t>
  </si>
  <si>
    <r>
      <t xml:space="preserve">In South Africa, persons conducting the following activities must register on the South African Waste Information System (SAWIS) in terms of Regulation 5 of the National Environmental Management: Waste Act, 2008 (Act No. 59 of 2008):
1. </t>
    </r>
    <r>
      <rPr>
        <b/>
        <sz val="11"/>
        <color theme="1"/>
        <rFont val="Arial"/>
        <family val="2"/>
      </rPr>
      <t>Generators of waste</t>
    </r>
    <r>
      <rPr>
        <sz val="11"/>
        <color theme="1"/>
        <rFont val="Arial"/>
        <family val="2"/>
      </rPr>
      <t xml:space="preserve">
a. Generators of hazardous waste in excess of 20 kg per day
2. </t>
    </r>
    <r>
      <rPr>
        <b/>
        <sz val="11"/>
        <color theme="1"/>
        <rFont val="Arial"/>
        <family val="2"/>
      </rPr>
      <t>Recovery or recycling of waste</t>
    </r>
    <r>
      <rPr>
        <sz val="11"/>
        <color theme="1"/>
        <rFont val="Arial"/>
        <family val="2"/>
      </rPr>
      <t xml:space="preserve">
a. Recovery of energy from general waste (more than 3 tons per day)
b. Recovery of waste at facility that has a capacity to process more than 10 tons of general waste per day or more than 500 kg of hazardous waste per day
c. The scrapping or recovery of motor vehicles at a facility that has an operational area of more than 500m</t>
    </r>
    <r>
      <rPr>
        <vertAlign val="superscript"/>
        <sz val="11"/>
        <color theme="1"/>
        <rFont val="Arial"/>
        <family val="2"/>
      </rPr>
      <t>2</t>
    </r>
    <r>
      <rPr>
        <sz val="11"/>
        <color theme="1"/>
        <rFont val="Arial"/>
        <family val="2"/>
      </rPr>
      <t xml:space="preserve">
d. Recycling of general waste at a facility that has an operational area of more than 500 m</t>
    </r>
    <r>
      <rPr>
        <vertAlign val="superscript"/>
        <sz val="11"/>
        <color theme="1"/>
        <rFont val="Arial"/>
        <family val="2"/>
      </rPr>
      <t>2</t>
    </r>
    <r>
      <rPr>
        <sz val="11"/>
        <color theme="1"/>
        <rFont val="Arial"/>
        <family val="2"/>
      </rPr>
      <t xml:space="preserve">
e. Recycling of hazardous waste (more than 500 kg per day) calculated as a monthly average
3. </t>
    </r>
    <r>
      <rPr>
        <b/>
        <sz val="11"/>
        <color theme="1"/>
        <rFont val="Arial"/>
        <family val="2"/>
      </rPr>
      <t>Treatment of waste</t>
    </r>
    <r>
      <rPr>
        <sz val="11"/>
        <color theme="1"/>
        <rFont val="Arial"/>
        <family val="2"/>
      </rPr>
      <t xml:space="preserve">
a. Treatment of general waste at a facility that has the capacity to process more than 10 tons of general waste per day or 500 kg of hazardous waste per day excluding the treatment of effluent, waste water or sewage
b. Treatment of hazardous waste at a facility that has the capacity to process (&gt;500 kg per day)
c. Treatment of health care risk waste (HCRW) regardless of size or capacity of the facility
4. </t>
    </r>
    <r>
      <rPr>
        <b/>
        <sz val="11"/>
        <color theme="1"/>
        <rFont val="Arial"/>
        <family val="2"/>
      </rPr>
      <t>Disposal of waste</t>
    </r>
    <r>
      <rPr>
        <sz val="11"/>
        <color theme="1"/>
        <rFont val="Arial"/>
        <family val="2"/>
      </rPr>
      <t xml:space="preserve">
a. Disposal of general waste to land at a facility covering an area in excess of 200 m</t>
    </r>
    <r>
      <rPr>
        <vertAlign val="superscript"/>
        <sz val="11"/>
        <color theme="1"/>
        <rFont val="Arial"/>
        <family val="2"/>
      </rPr>
      <t>2</t>
    </r>
    <r>
      <rPr>
        <strike/>
        <sz val="11"/>
        <color theme="1"/>
        <rFont val="Arial"/>
        <family val="2"/>
      </rPr>
      <t xml:space="preserve">
</t>
    </r>
    <r>
      <rPr>
        <sz val="11"/>
        <color theme="1"/>
        <rFont val="Arial"/>
        <family val="2"/>
      </rPr>
      <t xml:space="preserve">b. Disposal of any quantity of hazardous waste to land
5. </t>
    </r>
    <r>
      <rPr>
        <b/>
        <sz val="11"/>
        <color theme="1"/>
        <rFont val="Arial"/>
        <family val="2"/>
      </rPr>
      <t>Exportation of hazardous waste</t>
    </r>
    <r>
      <rPr>
        <sz val="11"/>
        <color theme="1"/>
        <rFont val="Arial"/>
        <family val="2"/>
      </rPr>
      <t xml:space="preserve">
Check for the disposal methods in place for spent oil, oil filters, batteries, tyres, etc. Waste Manifests shall be in place as evidence of the safe disposal of used engine oil, used oil filters, scrap or damaged tyres and scrap truck batteries in a legally compliant manner.</t>
    </r>
  </si>
  <si>
    <r>
      <rPr>
        <sz val="11"/>
        <rFont val="Calibri"/>
        <family val="2"/>
      </rPr>
      <t>–</t>
    </r>
    <r>
      <rPr>
        <sz val="11"/>
        <rFont val="Arial"/>
        <family val="2"/>
      </rPr>
      <t xml:space="preserve">checking the file of work permits of the last 12 months
–checking in detail a few recent work permits (are all the signatures and dates in place, is the necessary PPE listed, etc.
–checking if the requirements of the work permit procedures are understood by the responsible personnel
–checking the prime/back-up approval authority. 
The work permit procedures shall apply to both work carried out by own personnel and work carried out by contractors (external company doing activities on the site other than logistics services and shall apply to work which is not part of the normal/principal activity in that area.   </t>
    </r>
  </si>
  <si>
    <t xml:space="preserve">Legal appointments in terms of current legislation shall be indicated on the organogram. </t>
  </si>
  <si>
    <t xml:space="preserve">Total </t>
  </si>
  <si>
    <t>Yes</t>
  </si>
  <si>
    <t>APPOINTMENT LETTER -SHEQ MANAGER 1.1.2.2 AND 1.1.2.4  DOWNLOAD ACTS FROM THE DEPARTMENT OF LABOUR WEBSITE</t>
  </si>
  <si>
    <t>Qualified Persons National Road Traffic Act, Ref. (SANS 10231)?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</si>
</sst>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1" x14ac:knownFonts="1">
    <font>
      <sz val="10"/>
      <name val="Arial"/>
      <family val="2"/>
    </font>
    <font>
      <sz val="10"/>
      <name val="Arial"/>
      <family val="2"/>
    </font>
    <font>
      <sz val="11"/>
      <name val="Arial"/>
      <family val="2"/>
    </font>
    <font>
      <b/>
      <sz val="11"/>
      <color rgb="FF000090"/>
      <name val="Arial"/>
      <family val="2"/>
    </font>
    <font>
      <sz val="11"/>
      <color rgb="FF000090"/>
      <name val="Arial"/>
      <family val="2"/>
    </font>
    <font>
      <u/>
      <sz val="10"/>
      <color theme="10"/>
      <name val="Arial"/>
      <family val="2"/>
    </font>
    <font>
      <b/>
      <sz val="14"/>
      <color theme="1"/>
      <name val="Arial"/>
      <family val="2"/>
    </font>
    <font>
      <b/>
      <sz val="11"/>
      <color theme="1"/>
      <name val="Arial"/>
      <family val="2"/>
    </font>
    <font>
      <b/>
      <sz val="11"/>
      <name val="Arial"/>
      <family val="2"/>
    </font>
    <font>
      <sz val="11"/>
      <color theme="1"/>
      <name val="Arial"/>
      <family val="2"/>
    </font>
    <font>
      <sz val="11"/>
      <color indexed="8"/>
      <name val="Arial"/>
      <family val="2"/>
    </font>
    <font>
      <b/>
      <sz val="11"/>
      <color indexed="8"/>
      <name val="Arial"/>
      <family val="2"/>
    </font>
    <font>
      <sz val="8"/>
      <name val="Arial"/>
      <family val="2"/>
    </font>
    <font>
      <strike/>
      <sz val="11"/>
      <name val="Arial"/>
      <family val="2"/>
    </font>
    <font>
      <sz val="11"/>
      <color rgb="FF0070C0"/>
      <name val="Arial"/>
      <family val="2"/>
    </font>
    <font>
      <sz val="11"/>
      <color rgb="FFFF0000"/>
      <name val="Arial"/>
      <family val="2"/>
    </font>
    <font>
      <i/>
      <sz val="11"/>
      <color rgb="FF0070C0"/>
      <name val="Arial"/>
      <family val="2"/>
    </font>
    <font>
      <i/>
      <sz val="12"/>
      <color indexed="10"/>
      <name val="Calibri"/>
      <family val="2"/>
    </font>
    <font>
      <sz val="11"/>
      <color indexed="10"/>
      <name val="Arial"/>
      <family val="2"/>
    </font>
    <font>
      <vertAlign val="subscript"/>
      <sz val="11"/>
      <name val="Arial"/>
      <family val="2"/>
    </font>
    <font>
      <sz val="11"/>
      <name val="Calibri"/>
      <family val="2"/>
    </font>
    <font>
      <sz val="11"/>
      <color theme="0" tint="-0.14999847407452621"/>
      <name val="Arial"/>
      <family val="2"/>
    </font>
    <font>
      <b/>
      <sz val="11"/>
      <color theme="0" tint="-0.14999847407452621"/>
      <name val="Arial"/>
      <family val="2"/>
    </font>
    <font>
      <i/>
      <sz val="11"/>
      <name val="Arial"/>
      <family val="2"/>
    </font>
    <font>
      <strike/>
      <sz val="11"/>
      <color theme="1"/>
      <name val="Arial"/>
      <family val="2"/>
    </font>
    <font>
      <sz val="9"/>
      <color theme="1"/>
      <name val="Arial"/>
      <family val="2"/>
    </font>
    <font>
      <sz val="12"/>
      <name val="Arial"/>
      <family val="2"/>
    </font>
    <font>
      <sz val="12"/>
      <color rgb="FF000000"/>
      <name val="Arial"/>
      <family val="2"/>
    </font>
    <font>
      <b/>
      <sz val="13"/>
      <color theme="1"/>
      <name val="Arial"/>
      <family val="2"/>
    </font>
    <font>
      <u/>
      <sz val="11"/>
      <color theme="10"/>
      <name val="Arial"/>
      <family val="2"/>
    </font>
    <font>
      <strike/>
      <sz val="12"/>
      <color indexed="30"/>
      <name val="Calibri"/>
      <family val="2"/>
    </font>
    <font>
      <sz val="11"/>
      <name val="Calibri"/>
      <family val="2"/>
      <scheme val="minor"/>
    </font>
    <font>
      <sz val="11"/>
      <color rgb="FF0070C0"/>
      <name val="Calibri"/>
      <family val="2"/>
      <scheme val="minor"/>
    </font>
    <font>
      <i/>
      <sz val="11"/>
      <color indexed="8"/>
      <name val="Arial"/>
      <family val="2"/>
    </font>
    <font>
      <i/>
      <sz val="12"/>
      <color indexed="30"/>
      <name val="Calibri"/>
      <family val="2"/>
    </font>
    <font>
      <sz val="11"/>
      <color theme="0"/>
      <name val="Arial"/>
      <family val="2"/>
    </font>
    <font>
      <i/>
      <sz val="11"/>
      <color theme="1"/>
      <name val="Arial"/>
      <family val="2"/>
    </font>
    <font>
      <b/>
      <sz val="11"/>
      <color rgb="FF000000"/>
      <name val="Arial"/>
      <family val="2"/>
    </font>
    <font>
      <vertAlign val="superscript"/>
      <sz val="11"/>
      <color theme="1"/>
      <name val="Arial"/>
      <family val="2"/>
    </font>
    <font>
      <sz val="11"/>
      <color theme="5"/>
      <name val="Arial"/>
      <family val="2"/>
    </font>
    <font>
      <sz val="12"/>
      <color indexed="10"/>
      <name val="Calibri"/>
      <family val="2"/>
    </font>
    <font>
      <strike/>
      <sz val="12"/>
      <color indexed="62"/>
      <name val="Calibri"/>
      <family val="2"/>
    </font>
    <font>
      <b/>
      <sz val="10"/>
      <name val="Arial"/>
      <family val="2"/>
    </font>
    <font>
      <b/>
      <vertAlign val="superscript"/>
      <sz val="11"/>
      <color theme="1"/>
      <name val="Arial"/>
      <family val="2"/>
    </font>
    <font>
      <b/>
      <sz val="12"/>
      <color theme="1"/>
      <name val="Arial"/>
      <family val="2"/>
    </font>
    <font>
      <vertAlign val="superscript"/>
      <sz val="11"/>
      <name val="Arial"/>
      <family val="2"/>
    </font>
    <font>
      <sz val="8"/>
      <color rgb="FF000000"/>
      <name val="Arial"/>
      <family val="2"/>
    </font>
    <font>
      <b/>
      <sz val="10"/>
      <color theme="1"/>
      <name val="Arial"/>
      <family val="2"/>
    </font>
    <font>
      <b/>
      <sz val="12"/>
      <name val="Arial"/>
      <family val="2"/>
    </font>
    <font>
      <b/>
      <sz val="16"/>
      <color theme="1"/>
      <name val="Arial"/>
      <family val="2"/>
    </font>
    <font>
      <b/>
      <sz val="16"/>
      <name val="Arial"/>
      <family val="2"/>
    </font>
  </fonts>
  <fills count="14">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tint="-0.24994659260841701"/>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7" tint="-0.249977111117893"/>
        <bgColor indexed="64"/>
      </patternFill>
    </fill>
  </fills>
  <borders count="3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double">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bottom/>
      <diagonal/>
    </border>
  </borders>
  <cellStyleXfs count="5">
    <xf numFmtId="0" fontId="0" fillId="0" borderId="0"/>
    <xf numFmtId="0" fontId="5" fillId="0" borderId="0" applyNumberFormat="0" applyFill="0" applyBorder="0" applyAlignment="0" applyProtection="0">
      <alignment vertical="top"/>
      <protection locked="0"/>
    </xf>
    <xf numFmtId="0" fontId="1" fillId="0" borderId="0"/>
    <xf numFmtId="0" fontId="1" fillId="0" borderId="0"/>
    <xf numFmtId="0" fontId="1" fillId="0" borderId="0"/>
  </cellStyleXfs>
  <cellXfs count="797">
    <xf numFmtId="0" fontId="0" fillId="0" borderId="0" xfId="0"/>
    <xf numFmtId="0" fontId="2" fillId="0" borderId="0" xfId="0" applyFont="1" applyAlignment="1">
      <alignment horizontal="left" vertical="center" wrapText="1"/>
    </xf>
    <xf numFmtId="0" fontId="2" fillId="0" borderId="4" xfId="0" applyFont="1" applyBorder="1" applyAlignment="1">
      <alignment horizontal="left" vertical="center" wrapText="1"/>
    </xf>
    <xf numFmtId="0" fontId="2" fillId="0" borderId="0" xfId="0" applyFont="1" applyAlignment="1">
      <alignment vertical="center" wrapText="1"/>
    </xf>
    <xf numFmtId="0" fontId="2" fillId="0" borderId="7" xfId="0" applyFont="1" applyBorder="1" applyAlignment="1">
      <alignment vertical="center" wrapText="1"/>
    </xf>
    <xf numFmtId="0" fontId="2" fillId="2" borderId="0" xfId="0" applyFont="1" applyFill="1" applyAlignment="1">
      <alignment horizontal="left" vertical="center" wrapText="1"/>
    </xf>
    <xf numFmtId="0" fontId="8" fillId="2" borderId="9" xfId="0" applyFont="1" applyFill="1" applyBorder="1" applyAlignment="1">
      <alignment horizontal="left" vertical="top" wrapText="1"/>
    </xf>
    <xf numFmtId="0" fontId="8" fillId="2" borderId="9" xfId="0" applyFont="1" applyFill="1" applyBorder="1" applyAlignment="1">
      <alignment horizontal="center" vertical="top" wrapText="1"/>
    </xf>
    <xf numFmtId="0" fontId="8" fillId="2" borderId="9" xfId="0" applyFont="1" applyFill="1" applyBorder="1" applyAlignment="1">
      <alignment vertical="top" wrapText="1"/>
    </xf>
    <xf numFmtId="1" fontId="8" fillId="2" borderId="9" xfId="0" applyNumberFormat="1" applyFont="1" applyFill="1" applyBorder="1" applyAlignment="1">
      <alignment horizontal="left" vertical="top" wrapText="1"/>
    </xf>
    <xf numFmtId="164" fontId="8" fillId="2" borderId="9" xfId="0" applyNumberFormat="1" applyFont="1" applyFill="1" applyBorder="1" applyAlignment="1">
      <alignment horizontal="left" vertical="top" wrapText="1"/>
    </xf>
    <xf numFmtId="0" fontId="2" fillId="2" borderId="9" xfId="0" applyFont="1" applyFill="1" applyBorder="1" applyAlignment="1">
      <alignment horizontal="left" vertical="top" wrapText="1"/>
    </xf>
    <xf numFmtId="0" fontId="8" fillId="4" borderId="9" xfId="0" applyFont="1" applyFill="1" applyBorder="1" applyAlignment="1">
      <alignment vertical="top" wrapText="1"/>
    </xf>
    <xf numFmtId="0" fontId="2" fillId="0" borderId="9" xfId="0" applyFont="1" applyBorder="1" applyAlignment="1">
      <alignment horizontal="center" vertical="top" wrapText="1"/>
    </xf>
    <xf numFmtId="0" fontId="2" fillId="0" borderId="9" xfId="0" applyFont="1" applyBorder="1" applyAlignment="1">
      <alignment vertical="top" wrapText="1"/>
    </xf>
    <xf numFmtId="0" fontId="2" fillId="2" borderId="9" xfId="0" applyFont="1" applyFill="1" applyBorder="1" applyAlignment="1">
      <alignment horizontal="center" vertical="top" wrapText="1"/>
    </xf>
    <xf numFmtId="0" fontId="2" fillId="4" borderId="9" xfId="0" applyFont="1" applyFill="1" applyBorder="1" applyAlignment="1">
      <alignment horizontal="center" vertical="top" wrapText="1"/>
    </xf>
    <xf numFmtId="0" fontId="2" fillId="2" borderId="13" xfId="0" applyFont="1" applyFill="1" applyBorder="1" applyAlignment="1">
      <alignment horizontal="center" vertical="top" wrapText="1"/>
    </xf>
    <xf numFmtId="0" fontId="2" fillId="0" borderId="5" xfId="0" applyFont="1" applyBorder="1" applyAlignment="1">
      <alignment horizontal="left" vertical="center" wrapText="1"/>
    </xf>
    <xf numFmtId="0" fontId="2" fillId="0" borderId="12" xfId="0" applyFont="1" applyBorder="1" applyAlignment="1">
      <alignment horizontal="left" vertical="center" wrapText="1"/>
    </xf>
    <xf numFmtId="0" fontId="2" fillId="0" borderId="9" xfId="0" applyFont="1" applyBorder="1" applyAlignment="1">
      <alignment horizontal="left" vertical="center" wrapText="1"/>
    </xf>
    <xf numFmtId="0" fontId="2" fillId="0" borderId="5" xfId="0" applyFont="1" applyBorder="1" applyAlignment="1">
      <alignment vertical="center" wrapText="1"/>
    </xf>
    <xf numFmtId="0" fontId="2" fillId="0" borderId="12" xfId="0" applyFont="1" applyBorder="1" applyAlignment="1">
      <alignment vertical="center" wrapText="1"/>
    </xf>
    <xf numFmtId="0" fontId="2" fillId="0" borderId="9" xfId="0" applyFont="1" applyBorder="1" applyAlignment="1">
      <alignment vertical="center" wrapText="1"/>
    </xf>
    <xf numFmtId="0" fontId="8" fillId="4" borderId="9" xfId="0" applyFont="1" applyFill="1" applyBorder="1" applyAlignment="1">
      <alignment horizontal="left" vertical="top" wrapText="1"/>
    </xf>
    <xf numFmtId="0" fontId="15" fillId="0" borderId="0" xfId="0" applyFont="1" applyAlignment="1">
      <alignment horizontal="left" vertical="center" wrapText="1"/>
    </xf>
    <xf numFmtId="0" fontId="15" fillId="4" borderId="9" xfId="0" applyFont="1" applyFill="1" applyBorder="1" applyAlignment="1">
      <alignment horizontal="left" vertical="top" wrapText="1"/>
    </xf>
    <xf numFmtId="0" fontId="8" fillId="4" borderId="11" xfId="0" applyFont="1" applyFill="1" applyBorder="1" applyAlignment="1">
      <alignment vertical="top" wrapText="1"/>
    </xf>
    <xf numFmtId="49" fontId="2" fillId="2" borderId="9" xfId="0" applyNumberFormat="1" applyFont="1" applyFill="1" applyBorder="1" applyAlignment="1">
      <alignment horizontal="left" vertical="top" wrapText="1"/>
    </xf>
    <xf numFmtId="0" fontId="21" fillId="4" borderId="9" xfId="0" applyFont="1" applyFill="1" applyBorder="1" applyAlignment="1">
      <alignment horizontal="center" vertical="top" wrapText="1"/>
    </xf>
    <xf numFmtId="0" fontId="8" fillId="0" borderId="0" xfId="0" applyFont="1" applyAlignment="1">
      <alignment horizontal="left" vertical="center" wrapText="1"/>
    </xf>
    <xf numFmtId="0" fontId="23" fillId="0" borderId="0" xfId="0" applyFont="1" applyAlignment="1">
      <alignment horizontal="left" vertical="center" wrapText="1"/>
    </xf>
    <xf numFmtId="0" fontId="16" fillId="2" borderId="0" xfId="0" applyFont="1" applyFill="1" applyAlignment="1">
      <alignment horizontal="left" vertical="center" wrapText="1"/>
    </xf>
    <xf numFmtId="0" fontId="2" fillId="0" borderId="0" xfId="0" quotePrefix="1" applyFont="1" applyAlignment="1">
      <alignment horizontal="left" vertical="center" wrapText="1"/>
    </xf>
    <xf numFmtId="0" fontId="2" fillId="0" borderId="0" xfId="0" applyFont="1" applyAlignment="1">
      <alignment horizontal="center" vertical="center" wrapText="1"/>
    </xf>
    <xf numFmtId="0" fontId="8" fillId="2" borderId="12" xfId="0" applyFont="1" applyFill="1" applyBorder="1" applyAlignment="1">
      <alignment horizontal="center" vertical="top" wrapText="1"/>
    </xf>
    <xf numFmtId="0" fontId="2" fillId="2" borderId="11" xfId="0" applyFont="1" applyFill="1" applyBorder="1" applyAlignment="1">
      <alignment horizontal="left" vertical="top" wrapText="1"/>
    </xf>
    <xf numFmtId="0" fontId="8" fillId="0" borderId="10" xfId="0" applyFont="1" applyBorder="1" applyAlignment="1">
      <alignment horizontal="center" vertical="top" wrapText="1"/>
    </xf>
    <xf numFmtId="0" fontId="14" fillId="0" borderId="0" xfId="0" applyFont="1" applyAlignment="1">
      <alignment horizontal="left" vertical="center" wrapText="1"/>
    </xf>
    <xf numFmtId="0" fontId="9" fillId="2" borderId="9" xfId="0" applyFont="1" applyFill="1" applyBorder="1" applyAlignment="1">
      <alignment horizontal="left" vertical="top" wrapText="1"/>
    </xf>
    <xf numFmtId="0" fontId="9" fillId="2" borderId="11" xfId="0" quotePrefix="1" applyFont="1" applyFill="1" applyBorder="1" applyAlignment="1">
      <alignment horizontal="left" vertical="top" wrapText="1"/>
    </xf>
    <xf numFmtId="0" fontId="8" fillId="2" borderId="15" xfId="0" applyFont="1" applyFill="1" applyBorder="1" applyAlignment="1">
      <alignment horizontal="center" vertical="top" wrapText="1"/>
    </xf>
    <xf numFmtId="0" fontId="2" fillId="2" borderId="11" xfId="0" applyFont="1" applyFill="1" applyBorder="1" applyAlignment="1">
      <alignment horizontal="center" vertical="top" wrapText="1"/>
    </xf>
    <xf numFmtId="0" fontId="2" fillId="4" borderId="11" xfId="0" applyFont="1" applyFill="1" applyBorder="1" applyAlignment="1">
      <alignment horizontal="center" vertical="top" wrapText="1"/>
    </xf>
    <xf numFmtId="0" fontId="9" fillId="2" borderId="9" xfId="0" applyFont="1" applyFill="1" applyBorder="1" applyAlignment="1">
      <alignment horizontal="center" vertical="top" wrapText="1"/>
    </xf>
    <xf numFmtId="0" fontId="9" fillId="2" borderId="10" xfId="0" applyFont="1" applyFill="1" applyBorder="1" applyAlignment="1">
      <alignment horizontal="center" vertical="top" wrapText="1"/>
    </xf>
    <xf numFmtId="0" fontId="25" fillId="0" borderId="0" xfId="0" applyFont="1" applyAlignment="1">
      <alignment horizontal="left" vertical="top" wrapText="1"/>
    </xf>
    <xf numFmtId="0" fontId="2" fillId="4" borderId="11" xfId="0" applyFont="1" applyFill="1" applyBorder="1" applyAlignment="1">
      <alignment horizontal="left" vertical="top" wrapText="1"/>
    </xf>
    <xf numFmtId="0" fontId="2" fillId="2" borderId="11" xfId="0" quotePrefix="1" applyFont="1" applyFill="1" applyBorder="1" applyAlignment="1">
      <alignment horizontal="left" vertical="top" wrapText="1"/>
    </xf>
    <xf numFmtId="0" fontId="2" fillId="4" borderId="11" xfId="0" quotePrefix="1" applyFont="1" applyFill="1" applyBorder="1" applyAlignment="1">
      <alignment horizontal="left" vertical="top" wrapText="1"/>
    </xf>
    <xf numFmtId="0" fontId="2" fillId="4" borderId="13" xfId="0" applyFont="1" applyFill="1" applyBorder="1" applyAlignment="1">
      <alignment horizontal="center" vertical="top" wrapText="1"/>
    </xf>
    <xf numFmtId="0" fontId="2" fillId="4" borderId="2" xfId="0" applyFont="1" applyFill="1" applyBorder="1" applyAlignment="1">
      <alignment horizontal="left" vertical="top" wrapText="1"/>
    </xf>
    <xf numFmtId="0" fontId="2" fillId="2" borderId="7" xfId="0" applyFont="1" applyFill="1" applyBorder="1" applyAlignment="1">
      <alignment horizontal="left" vertical="top" wrapText="1"/>
    </xf>
    <xf numFmtId="49" fontId="2" fillId="4" borderId="11" xfId="0" applyNumberFormat="1" applyFont="1" applyFill="1" applyBorder="1" applyAlignment="1">
      <alignment horizontal="left" vertical="top" wrapText="1"/>
    </xf>
    <xf numFmtId="0" fontId="9" fillId="4" borderId="11" xfId="0" applyFont="1" applyFill="1" applyBorder="1" applyAlignment="1">
      <alignment horizontal="left" vertical="top" wrapText="1"/>
    </xf>
    <xf numFmtId="0" fontId="26" fillId="0" borderId="0" xfId="0" applyFont="1" applyAlignment="1">
      <alignment horizontal="left" vertical="center" wrapText="1"/>
    </xf>
    <xf numFmtId="0" fontId="27" fillId="0" borderId="0" xfId="0" applyFont="1" applyAlignment="1">
      <alignment horizontal="left" vertical="center" wrapText="1"/>
    </xf>
    <xf numFmtId="0" fontId="1" fillId="0" borderId="0" xfId="0" applyFont="1" applyAlignment="1">
      <alignment horizontal="left" vertical="center" wrapText="1"/>
    </xf>
    <xf numFmtId="16" fontId="2" fillId="2" borderId="9" xfId="0" applyNumberFormat="1" applyFont="1" applyFill="1" applyBorder="1" applyAlignment="1">
      <alignment horizontal="left" vertical="top" wrapText="1"/>
    </xf>
    <xf numFmtId="16" fontId="8" fillId="2" borderId="9" xfId="0" applyNumberFormat="1" applyFont="1" applyFill="1" applyBorder="1" applyAlignment="1">
      <alignment horizontal="left" vertical="top" wrapText="1"/>
    </xf>
    <xf numFmtId="0" fontId="2" fillId="4" borderId="7" xfId="0" applyFont="1" applyFill="1" applyBorder="1" applyAlignment="1">
      <alignment horizontal="center" vertical="top" wrapText="1"/>
    </xf>
    <xf numFmtId="0" fontId="2" fillId="2" borderId="9" xfId="0" applyFont="1" applyFill="1" applyBorder="1" applyAlignment="1">
      <alignment vertical="top" wrapText="1"/>
    </xf>
    <xf numFmtId="0" fontId="2" fillId="2" borderId="0" xfId="0" applyFont="1" applyFill="1" applyAlignment="1">
      <alignment horizontal="center" vertical="center" wrapText="1"/>
    </xf>
    <xf numFmtId="0" fontId="7" fillId="4" borderId="9" xfId="0" applyFont="1" applyFill="1" applyBorder="1" applyAlignment="1">
      <alignment horizontal="center" vertical="center" wrapText="1"/>
    </xf>
    <xf numFmtId="0" fontId="7" fillId="0" borderId="9" xfId="0" applyFont="1" applyBorder="1" applyAlignment="1">
      <alignment horizontal="center" vertical="center" wrapText="1"/>
    </xf>
    <xf numFmtId="0" fontId="8" fillId="4" borderId="9" xfId="0" applyFont="1" applyFill="1" applyBorder="1" applyAlignment="1">
      <alignment horizontal="center" vertical="top" wrapText="1"/>
    </xf>
    <xf numFmtId="0" fontId="8" fillId="0" borderId="9" xfId="0" applyFont="1" applyBorder="1" applyAlignment="1">
      <alignment horizontal="center" vertical="top" wrapText="1"/>
    </xf>
    <xf numFmtId="0" fontId="22" fillId="4" borderId="9" xfId="0" applyFont="1" applyFill="1" applyBorder="1" applyAlignment="1">
      <alignment horizontal="center" vertical="top" wrapText="1"/>
    </xf>
    <xf numFmtId="0" fontId="9" fillId="0" borderId="9" xfId="0" applyFont="1" applyBorder="1" applyAlignment="1">
      <alignment horizontal="center" vertical="center" wrapText="1"/>
    </xf>
    <xf numFmtId="0" fontId="8" fillId="4" borderId="11" xfId="0" applyFont="1" applyFill="1" applyBorder="1" applyAlignment="1">
      <alignment horizontal="left" vertical="top" wrapText="1"/>
    </xf>
    <xf numFmtId="0" fontId="8" fillId="0" borderId="10" xfId="0" applyFont="1" applyBorder="1" applyAlignment="1">
      <alignment horizontal="left" vertical="top" wrapText="1"/>
    </xf>
    <xf numFmtId="0" fontId="8" fillId="0" borderId="9" xfId="0" applyFont="1" applyBorder="1" applyAlignment="1">
      <alignment horizontal="left" vertical="top" wrapText="1"/>
    </xf>
    <xf numFmtId="0" fontId="7" fillId="4" borderId="11" xfId="0" applyFont="1" applyFill="1" applyBorder="1" applyAlignment="1">
      <alignment horizontal="left" vertical="top" wrapText="1"/>
    </xf>
    <xf numFmtId="0" fontId="2" fillId="0" borderId="0" xfId="0" applyFont="1" applyAlignment="1">
      <alignment horizontal="left" vertical="top" wrapText="1"/>
    </xf>
    <xf numFmtId="0" fontId="2" fillId="2" borderId="0" xfId="0" applyFont="1" applyFill="1" applyAlignment="1">
      <alignment horizontal="left" vertical="top" wrapText="1"/>
    </xf>
    <xf numFmtId="0" fontId="9" fillId="4" borderId="9" xfId="0" applyFont="1" applyFill="1" applyBorder="1" applyAlignment="1">
      <alignment horizontal="center" vertical="center" wrapText="1"/>
    </xf>
    <xf numFmtId="0" fontId="7" fillId="0" borderId="9" xfId="0" applyFont="1" applyBorder="1" applyAlignment="1">
      <alignment horizontal="left" vertical="top" wrapText="1"/>
    </xf>
    <xf numFmtId="0" fontId="9" fillId="0" borderId="9" xfId="0" applyFont="1" applyBorder="1" applyAlignment="1">
      <alignment horizontal="center" vertical="top" wrapText="1"/>
    </xf>
    <xf numFmtId="49" fontId="7" fillId="0" borderId="9" xfId="0" applyNumberFormat="1" applyFont="1" applyBorder="1" applyAlignment="1">
      <alignment horizontal="left" vertical="top" wrapText="1"/>
    </xf>
    <xf numFmtId="49" fontId="9" fillId="0" borderId="9" xfId="0" applyNumberFormat="1" applyFont="1" applyBorder="1" applyAlignment="1">
      <alignment horizontal="left" vertical="top" wrapText="1"/>
    </xf>
    <xf numFmtId="0" fontId="7" fillId="0" borderId="11" xfId="0" applyFont="1" applyBorder="1" applyAlignment="1">
      <alignment horizontal="left" vertical="top" wrapText="1"/>
    </xf>
    <xf numFmtId="0" fontId="9" fillId="0" borderId="9" xfId="0" applyFont="1" applyBorder="1" applyAlignment="1">
      <alignment horizontal="center" wrapText="1"/>
    </xf>
    <xf numFmtId="0" fontId="9" fillId="4" borderId="9" xfId="0" applyFont="1" applyFill="1" applyBorder="1" applyAlignment="1">
      <alignment horizontal="left" vertical="top" wrapText="1"/>
    </xf>
    <xf numFmtId="0" fontId="9" fillId="0" borderId="9" xfId="0" applyFont="1" applyBorder="1" applyAlignment="1">
      <alignment horizontal="left" vertical="top" wrapText="1"/>
    </xf>
    <xf numFmtId="14" fontId="9" fillId="0" borderId="9" xfId="0" applyNumberFormat="1" applyFont="1" applyBorder="1" applyAlignment="1">
      <alignment horizontal="left" vertical="center"/>
    </xf>
    <xf numFmtId="0" fontId="9" fillId="0" borderId="9" xfId="0" applyFont="1" applyBorder="1" applyAlignment="1">
      <alignment horizontal="left" vertical="center"/>
    </xf>
    <xf numFmtId="0" fontId="8" fillId="2" borderId="0" xfId="0" applyFont="1" applyFill="1" applyAlignment="1">
      <alignment horizontal="left" vertical="center" wrapText="1"/>
    </xf>
    <xf numFmtId="0" fontId="7" fillId="0" borderId="2" xfId="0" applyFont="1" applyBorder="1" applyAlignment="1">
      <alignment horizontal="left" vertical="top" wrapText="1"/>
    </xf>
    <xf numFmtId="0" fontId="2" fillId="4" borderId="9" xfId="0" applyFont="1" applyFill="1" applyBorder="1" applyAlignment="1">
      <alignment horizontal="left" vertical="top" wrapText="1"/>
    </xf>
    <xf numFmtId="49" fontId="7" fillId="4" borderId="9" xfId="0" applyNumberFormat="1" applyFont="1" applyFill="1" applyBorder="1" applyAlignment="1">
      <alignment horizontal="left" vertical="top" wrapText="1"/>
    </xf>
    <xf numFmtId="49" fontId="9" fillId="4" borderId="9" xfId="0" applyNumberFormat="1" applyFont="1" applyFill="1" applyBorder="1" applyAlignment="1">
      <alignment horizontal="left" vertical="top" wrapText="1"/>
    </xf>
    <xf numFmtId="49" fontId="9" fillId="0" borderId="10" xfId="0" applyNumberFormat="1" applyFont="1" applyBorder="1" applyAlignment="1">
      <alignment horizontal="left" vertical="top" wrapText="1"/>
    </xf>
    <xf numFmtId="49" fontId="9" fillId="4" borderId="10" xfId="0" applyNumberFormat="1" applyFont="1" applyFill="1" applyBorder="1" applyAlignment="1">
      <alignment horizontal="left" vertical="top" wrapText="1"/>
    </xf>
    <xf numFmtId="0" fontId="31" fillId="2" borderId="0" xfId="0" applyFont="1" applyFill="1" applyAlignment="1">
      <alignment horizontal="left" vertical="top" wrapText="1"/>
    </xf>
    <xf numFmtId="0" fontId="31" fillId="2" borderId="0" xfId="0" applyFont="1" applyFill="1" applyAlignment="1">
      <alignment horizontal="left" vertical="top"/>
    </xf>
    <xf numFmtId="0" fontId="31" fillId="0" borderId="0" xfId="0" applyFont="1" applyAlignment="1">
      <alignment horizontal="center" vertical="top"/>
    </xf>
    <xf numFmtId="0" fontId="32" fillId="2" borderId="0" xfId="0" applyFont="1" applyFill="1" applyAlignment="1">
      <alignment horizontal="center" vertical="center" wrapText="1"/>
    </xf>
    <xf numFmtId="0" fontId="31" fillId="0" borderId="0" xfId="0" applyFont="1" applyAlignment="1">
      <alignment horizontal="center" vertical="top" wrapText="1"/>
    </xf>
    <xf numFmtId="0" fontId="31" fillId="0" borderId="0" xfId="0" applyFont="1" applyAlignment="1">
      <alignment horizontal="left" vertical="top" wrapText="1"/>
    </xf>
    <xf numFmtId="0" fontId="31" fillId="2" borderId="0" xfId="0" applyFont="1" applyFill="1" applyAlignment="1">
      <alignment horizontal="center" vertical="center" wrapText="1"/>
    </xf>
    <xf numFmtId="0" fontId="7" fillId="2" borderId="9" xfId="0" applyFont="1" applyFill="1" applyBorder="1" applyAlignment="1">
      <alignment horizontal="left" vertical="top" wrapText="1"/>
    </xf>
    <xf numFmtId="49" fontId="7" fillId="2" borderId="9" xfId="0" applyNumberFormat="1" applyFont="1" applyFill="1" applyBorder="1" applyAlignment="1">
      <alignment vertical="top" wrapText="1"/>
    </xf>
    <xf numFmtId="49" fontId="9" fillId="2" borderId="9" xfId="0" applyNumberFormat="1" applyFont="1" applyFill="1" applyBorder="1" applyAlignment="1">
      <alignment vertical="top" wrapText="1"/>
    </xf>
    <xf numFmtId="0" fontId="7" fillId="2" borderId="11" xfId="0" applyFont="1" applyFill="1" applyBorder="1" applyAlignment="1">
      <alignment vertical="top" wrapText="1"/>
    </xf>
    <xf numFmtId="0" fontId="7" fillId="2" borderId="9" xfId="0" applyFont="1" applyFill="1" applyBorder="1" applyAlignment="1">
      <alignment horizontal="center" vertical="top" wrapText="1"/>
    </xf>
    <xf numFmtId="49" fontId="9" fillId="0" borderId="9" xfId="0" applyNumberFormat="1" applyFont="1" applyBorder="1" applyAlignment="1">
      <alignment vertical="top" wrapText="1"/>
    </xf>
    <xf numFmtId="0" fontId="7" fillId="4" borderId="9" xfId="0" applyFont="1" applyFill="1" applyBorder="1" applyAlignment="1">
      <alignment horizontal="center" vertical="top" wrapText="1"/>
    </xf>
    <xf numFmtId="0" fontId="9" fillId="2" borderId="9" xfId="0" applyFont="1" applyFill="1" applyBorder="1" applyAlignment="1">
      <alignment vertical="top" wrapText="1"/>
    </xf>
    <xf numFmtId="49" fontId="7" fillId="0" borderId="9" xfId="0" applyNumberFormat="1" applyFont="1" applyBorder="1" applyAlignment="1">
      <alignment vertical="top" wrapText="1"/>
    </xf>
    <xf numFmtId="49" fontId="9" fillId="2" borderId="9" xfId="0" applyNumberFormat="1" applyFont="1" applyFill="1" applyBorder="1" applyAlignment="1">
      <alignment horizontal="left" vertical="top" wrapText="1"/>
    </xf>
    <xf numFmtId="0" fontId="2" fillId="2" borderId="0" xfId="0" applyFont="1" applyFill="1" applyAlignment="1">
      <alignment horizontal="left" vertical="top"/>
    </xf>
    <xf numFmtId="0" fontId="2" fillId="0" borderId="0" xfId="0" applyFont="1" applyAlignment="1">
      <alignment horizontal="center" vertical="center"/>
    </xf>
    <xf numFmtId="0" fontId="2" fillId="0" borderId="0" xfId="0" applyFont="1" applyAlignment="1">
      <alignment horizontal="center" vertical="top"/>
    </xf>
    <xf numFmtId="0" fontId="35" fillId="0" borderId="0" xfId="0" applyFont="1" applyAlignment="1">
      <alignment horizontal="left" vertical="top" wrapText="1"/>
    </xf>
    <xf numFmtId="0" fontId="9" fillId="4" borderId="9" xfId="0" applyFont="1" applyFill="1" applyBorder="1" applyAlignment="1">
      <alignment horizontal="center" vertical="top" wrapText="1"/>
    </xf>
    <xf numFmtId="0" fontId="9" fillId="0" borderId="13" xfId="0" applyFont="1" applyBorder="1" applyAlignment="1">
      <alignment horizontal="center" vertical="top" wrapText="1"/>
    </xf>
    <xf numFmtId="0" fontId="39" fillId="2" borderId="9" xfId="0" applyFont="1" applyFill="1" applyBorder="1" applyAlignment="1">
      <alignment horizontal="center" vertical="top" wrapText="1"/>
    </xf>
    <xf numFmtId="0" fontId="2" fillId="2" borderId="10" xfId="0" applyFont="1" applyFill="1" applyBorder="1" applyAlignment="1">
      <alignment horizontal="center" vertical="top" wrapText="1"/>
    </xf>
    <xf numFmtId="0" fontId="2" fillId="2" borderId="12" xfId="0" applyFont="1" applyFill="1" applyBorder="1" applyAlignment="1">
      <alignment horizontal="center" vertical="top" wrapText="1"/>
    </xf>
    <xf numFmtId="0" fontId="2" fillId="0" borderId="9" xfId="0" applyFont="1" applyBorder="1" applyAlignment="1">
      <alignment horizontal="center" vertical="center" wrapText="1"/>
    </xf>
    <xf numFmtId="0" fontId="8" fillId="0" borderId="11" xfId="0" applyFont="1" applyBorder="1" applyAlignment="1">
      <alignment horizontal="left" vertical="top" wrapText="1"/>
    </xf>
    <xf numFmtId="0" fontId="2" fillId="6" borderId="11" xfId="0" applyFont="1" applyFill="1" applyBorder="1" applyAlignment="1">
      <alignment horizontal="center" vertical="top" wrapText="1"/>
    </xf>
    <xf numFmtId="0" fontId="7" fillId="4" borderId="10" xfId="0" applyFont="1" applyFill="1" applyBorder="1" applyAlignment="1">
      <alignment horizontal="center" vertical="center" wrapText="1"/>
    </xf>
    <xf numFmtId="0" fontId="2" fillId="0" borderId="9" xfId="0" applyFont="1" applyBorder="1" applyAlignment="1">
      <alignment horizontal="left" vertical="top" wrapText="1"/>
    </xf>
    <xf numFmtId="0" fontId="8" fillId="0" borderId="11" xfId="0" applyFont="1" applyBorder="1" applyAlignment="1">
      <alignment vertical="top" wrapText="1"/>
    </xf>
    <xf numFmtId="49" fontId="2" fillId="0" borderId="9" xfId="0" applyNumberFormat="1" applyFont="1" applyBorder="1" applyAlignment="1">
      <alignment horizontal="left" vertical="top" wrapText="1"/>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8" xfId="0" applyFont="1" applyBorder="1" applyAlignment="1">
      <alignment vertical="center" wrapText="1"/>
    </xf>
    <xf numFmtId="49" fontId="8" fillId="2" borderId="9" xfId="0" applyNumberFormat="1" applyFont="1" applyFill="1" applyBorder="1" applyAlignment="1">
      <alignment horizontal="left" vertical="top" wrapText="1"/>
    </xf>
    <xf numFmtId="0" fontId="8" fillId="4" borderId="10" xfId="0" applyFont="1" applyFill="1" applyBorder="1" applyAlignment="1">
      <alignment vertical="top" wrapText="1"/>
    </xf>
    <xf numFmtId="0" fontId="8" fillId="4" borderId="12" xfId="0" applyFont="1" applyFill="1" applyBorder="1" applyAlignment="1">
      <alignment vertical="top" wrapText="1"/>
    </xf>
    <xf numFmtId="0" fontId="7" fillId="2" borderId="12" xfId="0" applyFont="1" applyFill="1" applyBorder="1" applyAlignment="1">
      <alignment horizontal="center" vertical="top" wrapText="1"/>
    </xf>
    <xf numFmtId="0" fontId="2" fillId="0" borderId="0" xfId="0" applyFont="1" applyAlignment="1">
      <alignment horizontal="center" vertical="top" wrapText="1"/>
    </xf>
    <xf numFmtId="0" fontId="9" fillId="4" borderId="9" xfId="0" applyFont="1" applyFill="1" applyBorder="1" applyAlignment="1">
      <alignment vertical="top" wrapText="1"/>
    </xf>
    <xf numFmtId="0" fontId="8" fillId="4" borderId="14" xfId="0" applyFont="1" applyFill="1" applyBorder="1" applyAlignment="1">
      <alignment horizontal="center" vertical="top" wrapText="1"/>
    </xf>
    <xf numFmtId="49" fontId="7" fillId="4" borderId="9" xfId="0" applyNumberFormat="1" applyFont="1" applyFill="1" applyBorder="1" applyAlignment="1">
      <alignment horizontal="center" vertical="top" wrapText="1"/>
    </xf>
    <xf numFmtId="0" fontId="8" fillId="2" borderId="13" xfId="0" applyFont="1" applyFill="1" applyBorder="1" applyAlignment="1">
      <alignment horizontal="center" vertical="top" wrapText="1"/>
    </xf>
    <xf numFmtId="49" fontId="8" fillId="2" borderId="9" xfId="0" applyNumberFormat="1" applyFont="1" applyFill="1" applyBorder="1" applyAlignment="1">
      <alignment horizontal="center" vertical="top" wrapText="1"/>
    </xf>
    <xf numFmtId="0" fontId="2" fillId="0" borderId="19" xfId="0" applyFont="1" applyBorder="1" applyAlignment="1">
      <alignment horizontal="center" vertical="center" wrapText="1"/>
    </xf>
    <xf numFmtId="0" fontId="2" fillId="2" borderId="9" xfId="0" applyFont="1" applyFill="1" applyBorder="1" applyAlignment="1">
      <alignment horizontal="left" vertical="top" wrapText="1"/>
    </xf>
    <xf numFmtId="0" fontId="2" fillId="0" borderId="0" xfId="0" applyFont="1" applyBorder="1" applyAlignment="1">
      <alignment vertical="center" wrapText="1"/>
    </xf>
    <xf numFmtId="0" fontId="2" fillId="0" borderId="4" xfId="0" applyFont="1" applyBorder="1" applyAlignment="1">
      <alignment vertical="center" wrapText="1"/>
    </xf>
    <xf numFmtId="0" fontId="2" fillId="0" borderId="6" xfId="0" applyFont="1" applyBorder="1" applyAlignment="1">
      <alignment vertical="center" wrapText="1"/>
    </xf>
    <xf numFmtId="0" fontId="7" fillId="4" borderId="14" xfId="0" applyFont="1" applyFill="1" applyBorder="1" applyAlignment="1">
      <alignment horizontal="center" vertical="center" wrapText="1"/>
    </xf>
    <xf numFmtId="0" fontId="8" fillId="4" borderId="9" xfId="0" applyFont="1" applyFill="1" applyBorder="1" applyAlignment="1">
      <alignment horizontal="left" vertical="top" wrapText="1"/>
    </xf>
    <xf numFmtId="0" fontId="8" fillId="2" borderId="9" xfId="0" applyFont="1" applyFill="1" applyBorder="1" applyAlignment="1">
      <alignment horizontal="center" vertical="top" wrapText="1"/>
    </xf>
    <xf numFmtId="0" fontId="2" fillId="4" borderId="9" xfId="0" applyFont="1" applyFill="1" applyBorder="1" applyAlignment="1">
      <alignment horizontal="left" vertical="top" wrapText="1"/>
    </xf>
    <xf numFmtId="49" fontId="7" fillId="2" borderId="13" xfId="0" applyNumberFormat="1" applyFont="1" applyFill="1" applyBorder="1" applyAlignment="1">
      <alignment vertical="top" wrapText="1"/>
    </xf>
    <xf numFmtId="0" fontId="7" fillId="0" borderId="14" xfId="0" applyFont="1" applyBorder="1" applyAlignment="1">
      <alignment horizontal="center" vertical="center" wrapText="1"/>
    </xf>
    <xf numFmtId="0" fontId="7" fillId="0" borderId="20" xfId="0" applyFont="1" applyBorder="1" applyAlignment="1">
      <alignment vertical="center" wrapText="1"/>
    </xf>
    <xf numFmtId="0" fontId="7" fillId="4" borderId="20" xfId="0" applyFont="1" applyFill="1" applyBorder="1" applyAlignment="1">
      <alignment horizontal="center" vertical="center" wrapText="1"/>
    </xf>
    <xf numFmtId="0" fontId="7" fillId="4" borderId="22" xfId="0" applyFont="1" applyFill="1" applyBorder="1" applyAlignment="1">
      <alignment horizontal="center" vertical="center" wrapText="1"/>
    </xf>
    <xf numFmtId="0" fontId="7" fillId="0" borderId="20" xfId="0" applyFont="1" applyBorder="1" applyAlignment="1">
      <alignment horizontal="center" vertical="center" wrapText="1"/>
    </xf>
    <xf numFmtId="0" fontId="7" fillId="4" borderId="6" xfId="0" applyFont="1" applyFill="1" applyBorder="1" applyAlignment="1">
      <alignment horizontal="center" vertical="center" wrapText="1"/>
    </xf>
    <xf numFmtId="0" fontId="2" fillId="4" borderId="14" xfId="0" applyFont="1" applyFill="1" applyBorder="1" applyAlignment="1">
      <alignment vertical="top" wrapText="1"/>
    </xf>
    <xf numFmtId="49" fontId="7" fillId="4" borderId="14" xfId="0" applyNumberFormat="1" applyFont="1" applyFill="1" applyBorder="1" applyAlignment="1">
      <alignment vertical="top" wrapText="1"/>
    </xf>
    <xf numFmtId="49" fontId="9" fillId="4" borderId="9" xfId="0" applyNumberFormat="1" applyFont="1" applyFill="1" applyBorder="1" applyAlignment="1">
      <alignment vertical="top" wrapText="1"/>
    </xf>
    <xf numFmtId="0" fontId="7" fillId="7" borderId="20" xfId="0" applyFont="1" applyFill="1" applyBorder="1" applyAlignment="1">
      <alignment horizontal="center" vertical="center" wrapText="1"/>
    </xf>
    <xf numFmtId="0" fontId="7" fillId="7" borderId="14" xfId="0" applyFont="1" applyFill="1" applyBorder="1" applyAlignment="1">
      <alignment horizontal="center" vertical="center" wrapText="1"/>
    </xf>
    <xf numFmtId="0" fontId="7" fillId="7" borderId="9" xfId="0" applyFont="1" applyFill="1" applyBorder="1" applyAlignment="1">
      <alignment horizontal="center" vertical="center" wrapText="1"/>
    </xf>
    <xf numFmtId="0" fontId="7" fillId="0" borderId="10"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6" xfId="0" applyFont="1" applyBorder="1" applyAlignment="1">
      <alignment horizontal="center" vertical="center" wrapText="1"/>
    </xf>
    <xf numFmtId="49" fontId="7" fillId="0" borderId="9" xfId="0" applyNumberFormat="1" applyFont="1" applyBorder="1" applyAlignment="1">
      <alignment horizontal="center" vertical="center" wrapText="1"/>
    </xf>
    <xf numFmtId="0" fontId="8" fillId="2" borderId="9" xfId="0" applyFont="1" applyFill="1" applyBorder="1" applyAlignment="1">
      <alignment horizontal="center" vertical="top" wrapText="1"/>
    </xf>
    <xf numFmtId="0" fontId="7" fillId="0" borderId="13" xfId="0" applyFont="1" applyBorder="1" applyAlignment="1">
      <alignment horizontal="center" vertical="center" wrapText="1"/>
    </xf>
    <xf numFmtId="0" fontId="7" fillId="0" borderId="19" xfId="0" applyFont="1" applyBorder="1" applyAlignment="1">
      <alignment horizontal="center" vertical="center" wrapText="1"/>
    </xf>
    <xf numFmtId="0" fontId="7" fillId="7" borderId="13"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7" borderId="19" xfId="0" applyFont="1" applyFill="1" applyBorder="1" applyAlignment="1">
      <alignment horizontal="center" vertical="center" wrapText="1"/>
    </xf>
    <xf numFmtId="0" fontId="2" fillId="2" borderId="11" xfId="0" applyFont="1" applyFill="1" applyBorder="1" applyAlignment="1">
      <alignment horizontal="left" vertical="top" wrapText="1"/>
    </xf>
    <xf numFmtId="0" fontId="7" fillId="4" borderId="9" xfId="0" applyFont="1" applyFill="1" applyBorder="1" applyAlignment="1">
      <alignment horizontal="left" vertical="center" wrapText="1"/>
    </xf>
    <xf numFmtId="0" fontId="47" fillId="2" borderId="9" xfId="0" applyFont="1" applyFill="1" applyBorder="1" applyAlignment="1">
      <alignment horizontal="center" vertical="center" wrapText="1"/>
    </xf>
    <xf numFmtId="0" fontId="44" fillId="2" borderId="9" xfId="0" applyFont="1" applyFill="1" applyBorder="1" applyAlignment="1">
      <alignment vertical="center"/>
    </xf>
    <xf numFmtId="0" fontId="44" fillId="2" borderId="9" xfId="0" applyFont="1" applyFill="1" applyBorder="1" applyAlignment="1">
      <alignment horizontal="center" vertical="center"/>
    </xf>
    <xf numFmtId="0" fontId="42" fillId="2" borderId="9" xfId="0" applyFont="1" applyFill="1" applyBorder="1" applyAlignment="1">
      <alignment horizontal="center"/>
    </xf>
    <xf numFmtId="1" fontId="42" fillId="2" borderId="9" xfId="0" applyNumberFormat="1" applyFont="1" applyFill="1" applyBorder="1" applyAlignment="1">
      <alignment horizontal="center" vertical="center" wrapText="1"/>
    </xf>
    <xf numFmtId="1" fontId="47" fillId="2" borderId="9" xfId="0" applyNumberFormat="1" applyFont="1" applyFill="1" applyBorder="1" applyAlignment="1">
      <alignment horizontal="center" vertical="center" wrapText="1"/>
    </xf>
    <xf numFmtId="164" fontId="42" fillId="0" borderId="9" xfId="0" applyNumberFormat="1" applyFont="1" applyBorder="1" applyAlignment="1">
      <alignment horizontal="center"/>
    </xf>
    <xf numFmtId="0" fontId="50" fillId="0" borderId="9" xfId="0" applyFont="1" applyBorder="1" applyAlignment="1">
      <alignment horizontal="center" vertical="center"/>
    </xf>
    <xf numFmtId="0" fontId="50" fillId="0" borderId="10" xfId="0" applyFont="1" applyBorder="1" applyAlignment="1">
      <alignment horizontal="center" vertical="center"/>
    </xf>
    <xf numFmtId="0" fontId="50" fillId="0" borderId="12" xfId="0" applyFont="1" applyBorder="1" applyAlignment="1">
      <alignment horizontal="center" vertical="center"/>
    </xf>
    <xf numFmtId="0" fontId="48" fillId="12" borderId="0" xfId="0" applyFont="1" applyFill="1"/>
    <xf numFmtId="0" fontId="8" fillId="4" borderId="9" xfId="0" applyFont="1" applyFill="1" applyBorder="1" applyAlignment="1">
      <alignment horizontal="center" vertical="top" wrapText="1"/>
    </xf>
    <xf numFmtId="0" fontId="2" fillId="2" borderId="11" xfId="0" applyFont="1" applyFill="1" applyBorder="1" applyAlignment="1">
      <alignment horizontal="center" vertical="top" wrapText="1"/>
    </xf>
    <xf numFmtId="0" fontId="2" fillId="2" borderId="12" xfId="0" applyFont="1" applyFill="1" applyBorder="1" applyAlignment="1">
      <alignment horizontal="center" vertical="top" wrapText="1"/>
    </xf>
    <xf numFmtId="0" fontId="2" fillId="2" borderId="2" xfId="0" applyFont="1" applyFill="1" applyBorder="1" applyAlignment="1">
      <alignment horizontal="center" vertical="top" wrapText="1"/>
    </xf>
    <xf numFmtId="0" fontId="9" fillId="2" borderId="11" xfId="0" applyFont="1" applyFill="1" applyBorder="1" applyAlignment="1">
      <alignment horizontal="center" vertical="top" wrapText="1"/>
    </xf>
    <xf numFmtId="0" fontId="8" fillId="2" borderId="9" xfId="0" applyFont="1" applyFill="1" applyBorder="1" applyAlignment="1">
      <alignment horizontal="center" vertical="top" wrapText="1"/>
    </xf>
    <xf numFmtId="0" fontId="2" fillId="2" borderId="11" xfId="0" quotePrefix="1" applyFont="1" applyFill="1" applyBorder="1" applyAlignment="1">
      <alignment horizontal="center" vertical="top" wrapText="1"/>
    </xf>
    <xf numFmtId="49" fontId="2" fillId="2" borderId="11" xfId="0" quotePrefix="1" applyNumberFormat="1" applyFont="1" applyFill="1" applyBorder="1" applyAlignment="1">
      <alignment horizontal="center" vertical="top" wrapText="1"/>
    </xf>
    <xf numFmtId="0" fontId="7" fillId="0" borderId="20" xfId="0" applyFont="1" applyBorder="1" applyAlignment="1" applyProtection="1">
      <alignment horizontal="center" vertical="center" wrapText="1"/>
    </xf>
    <xf numFmtId="0" fontId="28" fillId="4" borderId="14" xfId="0" applyFont="1" applyFill="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28" fillId="4" borderId="9" xfId="0" applyFont="1" applyFill="1" applyBorder="1" applyAlignment="1" applyProtection="1">
      <alignment horizontal="center" vertical="center" wrapText="1"/>
    </xf>
    <xf numFmtId="0" fontId="7" fillId="0" borderId="9" xfId="0" applyFont="1" applyBorder="1" applyAlignment="1" applyProtection="1">
      <alignment horizontal="center" vertical="center" wrapText="1"/>
    </xf>
    <xf numFmtId="0" fontId="7" fillId="0" borderId="13"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8" fillId="0" borderId="10" xfId="0" applyFont="1" applyBorder="1" applyAlignment="1">
      <alignment vertical="top" wrapText="1"/>
    </xf>
    <xf numFmtId="0" fontId="8" fillId="0" borderId="9" xfId="0" applyFont="1" applyBorder="1" applyAlignment="1">
      <alignment vertical="top" wrapText="1"/>
    </xf>
    <xf numFmtId="0" fontId="8" fillId="2" borderId="30" xfId="0" applyFont="1" applyFill="1" applyBorder="1" applyAlignment="1">
      <alignment horizontal="center" vertical="top" wrapText="1"/>
    </xf>
    <xf numFmtId="0" fontId="8" fillId="2" borderId="9" xfId="0" quotePrefix="1" applyFont="1" applyFill="1" applyBorder="1" applyAlignment="1">
      <alignment vertical="top" wrapText="1"/>
    </xf>
    <xf numFmtId="0" fontId="8" fillId="0" borderId="9" xfId="0" quotePrefix="1" applyFont="1" applyBorder="1" applyAlignment="1">
      <alignment vertical="top" wrapText="1"/>
    </xf>
    <xf numFmtId="49" fontId="7" fillId="0" borderId="9" xfId="0" applyNumberFormat="1" applyFont="1" applyBorder="1" applyAlignment="1">
      <alignment horizontal="center" vertical="top" wrapText="1"/>
    </xf>
    <xf numFmtId="0" fontId="8" fillId="2" borderId="9" xfId="0" applyFont="1" applyFill="1" applyBorder="1" applyAlignment="1">
      <alignment horizontal="center" vertical="top" wrapText="1"/>
    </xf>
    <xf numFmtId="0" fontId="7" fillId="4" borderId="20" xfId="0" applyFont="1" applyFill="1" applyBorder="1" applyAlignment="1" applyProtection="1">
      <alignment horizontal="center" vertical="center" wrapText="1"/>
    </xf>
    <xf numFmtId="0" fontId="7" fillId="4" borderId="20" xfId="0" applyFont="1" applyFill="1" applyBorder="1" applyAlignment="1">
      <alignment horizontal="center" vertical="center" wrapText="1"/>
    </xf>
    <xf numFmtId="0" fontId="8" fillId="2" borderId="9" xfId="0" applyFont="1" applyFill="1" applyBorder="1" applyAlignment="1" applyProtection="1">
      <alignment horizontal="center" vertical="top" wrapText="1"/>
    </xf>
    <xf numFmtId="0" fontId="8" fillId="2" borderId="12" xfId="0" applyFont="1" applyFill="1" applyBorder="1" applyAlignment="1">
      <alignment horizontal="center" vertical="top" wrapText="1"/>
    </xf>
    <xf numFmtId="0" fontId="8" fillId="4" borderId="9" xfId="0" applyFont="1" applyFill="1" applyBorder="1" applyAlignment="1">
      <alignment horizontal="left" vertical="top" wrapText="1"/>
    </xf>
    <xf numFmtId="0" fontId="2" fillId="2" borderId="9" xfId="0" applyFont="1" applyFill="1" applyBorder="1" applyAlignment="1">
      <alignment horizontal="left" vertical="top" wrapText="1"/>
    </xf>
    <xf numFmtId="0" fontId="9" fillId="2" borderId="9" xfId="0" applyFont="1" applyFill="1" applyBorder="1" applyAlignment="1">
      <alignment horizontal="left" vertical="top" wrapText="1"/>
    </xf>
    <xf numFmtId="49" fontId="2" fillId="2" borderId="9"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8" fillId="4" borderId="9" xfId="0" applyFont="1" applyFill="1" applyBorder="1" applyAlignment="1">
      <alignment horizontal="center" vertical="top" wrapText="1"/>
    </xf>
    <xf numFmtId="0" fontId="8" fillId="2" borderId="9" xfId="0" applyFont="1" applyFill="1" applyBorder="1" applyAlignment="1">
      <alignment horizontal="left" vertical="top" wrapText="1"/>
    </xf>
    <xf numFmtId="0" fontId="2" fillId="0" borderId="9" xfId="0" applyFont="1" applyBorder="1" applyAlignment="1">
      <alignment horizontal="center" vertical="top" wrapText="1"/>
    </xf>
    <xf numFmtId="0" fontId="8" fillId="2" borderId="9" xfId="0" applyFont="1" applyFill="1" applyBorder="1" applyAlignment="1">
      <alignment horizontal="center" vertical="top" wrapText="1"/>
    </xf>
    <xf numFmtId="0" fontId="7" fillId="0" borderId="9"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3"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4" borderId="20" xfId="0" applyFont="1" applyFill="1" applyBorder="1" applyAlignment="1" applyProtection="1">
      <alignment horizontal="center" vertical="center" wrapText="1"/>
    </xf>
    <xf numFmtId="0" fontId="2" fillId="2" borderId="0" xfId="0" applyFont="1" applyFill="1" applyAlignment="1">
      <alignment horizontal="center" vertical="center" wrapText="1"/>
    </xf>
    <xf numFmtId="0" fontId="2" fillId="2" borderId="11" xfId="0" applyFont="1" applyFill="1" applyBorder="1" applyAlignment="1">
      <alignment horizontal="left" vertical="top" wrapText="1"/>
    </xf>
    <xf numFmtId="0" fontId="7" fillId="0" borderId="9" xfId="0" applyFont="1" applyBorder="1" applyAlignment="1">
      <alignment horizontal="center" vertical="center" wrapText="1"/>
    </xf>
    <xf numFmtId="0" fontId="2" fillId="0" borderId="9" xfId="0" applyFont="1" applyBorder="1" applyAlignment="1">
      <alignment horizontal="left" vertical="center" wrapText="1"/>
    </xf>
    <xf numFmtId="0" fontId="8" fillId="0" borderId="10" xfId="0" applyFont="1" applyBorder="1" applyAlignment="1">
      <alignment horizontal="center" vertical="top" wrapText="1"/>
    </xf>
    <xf numFmtId="0" fontId="2" fillId="2" borderId="11" xfId="0" quotePrefix="1" applyFont="1" applyFill="1" applyBorder="1" applyAlignment="1">
      <alignment horizontal="left" vertical="top" wrapText="1"/>
    </xf>
    <xf numFmtId="0" fontId="2" fillId="2" borderId="10" xfId="0" applyFont="1" applyFill="1" applyBorder="1" applyAlignment="1">
      <alignment horizontal="center" vertical="top" wrapText="1"/>
    </xf>
    <xf numFmtId="0" fontId="2" fillId="2" borderId="11" xfId="0" applyFont="1" applyFill="1" applyBorder="1" applyAlignment="1">
      <alignment horizontal="center" vertical="top" wrapText="1"/>
    </xf>
    <xf numFmtId="0" fontId="2" fillId="2" borderId="12" xfId="0" applyFont="1" applyFill="1" applyBorder="1" applyAlignment="1">
      <alignment horizontal="center" vertical="top" wrapText="1"/>
    </xf>
    <xf numFmtId="0" fontId="2" fillId="4" borderId="11" xfId="0" applyFont="1" applyFill="1" applyBorder="1" applyAlignment="1">
      <alignment horizontal="left" vertical="top" wrapText="1"/>
    </xf>
    <xf numFmtId="0" fontId="2" fillId="4" borderId="7" xfId="0" applyFont="1" applyFill="1" applyBorder="1" applyAlignment="1">
      <alignment horizontal="center" vertical="top" wrapText="1"/>
    </xf>
    <xf numFmtId="0" fontId="2" fillId="2" borderId="7" xfId="0" applyFont="1" applyFill="1" applyBorder="1" applyAlignment="1">
      <alignment horizontal="left" vertical="top" wrapText="1"/>
    </xf>
    <xf numFmtId="0" fontId="2" fillId="4" borderId="2" xfId="0" applyFont="1" applyFill="1" applyBorder="1" applyAlignment="1">
      <alignment horizontal="left" vertical="top" wrapText="1"/>
    </xf>
    <xf numFmtId="0" fontId="7" fillId="4" borderId="9" xfId="0" applyFont="1" applyFill="1" applyBorder="1" applyAlignment="1">
      <alignment horizontal="center" vertical="center" wrapText="1"/>
    </xf>
    <xf numFmtId="0" fontId="9" fillId="2" borderId="11" xfId="0" quotePrefix="1" applyFont="1" applyFill="1" applyBorder="1" applyAlignment="1">
      <alignment horizontal="left" vertical="top" wrapText="1"/>
    </xf>
    <xf numFmtId="0" fontId="2" fillId="2" borderId="2" xfId="0" applyFont="1" applyFill="1" applyBorder="1" applyAlignment="1">
      <alignment horizontal="center" vertical="top" wrapText="1"/>
    </xf>
    <xf numFmtId="0" fontId="7" fillId="0" borderId="19" xfId="0" applyFont="1" applyBorder="1" applyAlignment="1">
      <alignment horizontal="center" vertical="center" wrapText="1"/>
    </xf>
    <xf numFmtId="0" fontId="7" fillId="4" borderId="22" xfId="0" applyFont="1" applyFill="1" applyBorder="1" applyAlignment="1">
      <alignment horizontal="center" vertical="center" wrapText="1"/>
    </xf>
    <xf numFmtId="0" fontId="2" fillId="4" borderId="13" xfId="0" applyFont="1" applyFill="1" applyBorder="1" applyAlignment="1">
      <alignment horizontal="center" vertical="top" wrapText="1"/>
    </xf>
    <xf numFmtId="0" fontId="2" fillId="4" borderId="9" xfId="0" applyFont="1" applyFill="1" applyBorder="1" applyAlignment="1">
      <alignment horizontal="center" vertical="top" wrapText="1"/>
    </xf>
    <xf numFmtId="0" fontId="2" fillId="2" borderId="13" xfId="0" applyFont="1" applyFill="1" applyBorder="1" applyAlignment="1">
      <alignment horizontal="center" vertical="top" wrapText="1"/>
    </xf>
    <xf numFmtId="0" fontId="8" fillId="0" borderId="9" xfId="0" applyFont="1" applyBorder="1" applyAlignment="1">
      <alignment horizontal="center" vertical="top" wrapText="1"/>
    </xf>
    <xf numFmtId="0" fontId="2" fillId="0" borderId="0" xfId="0" applyFont="1" applyAlignment="1">
      <alignment horizontal="center" vertical="center" wrapText="1"/>
    </xf>
    <xf numFmtId="0" fontId="9" fillId="4" borderId="11" xfId="0" applyFont="1" applyFill="1" applyBorder="1" applyAlignment="1">
      <alignment horizontal="left" vertical="top" wrapText="1"/>
    </xf>
    <xf numFmtId="0" fontId="7" fillId="0" borderId="14" xfId="0" applyFont="1" applyBorder="1" applyAlignment="1">
      <alignment horizontal="center" vertical="center" wrapText="1"/>
    </xf>
    <xf numFmtId="0" fontId="7" fillId="4" borderId="20"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0" borderId="13" xfId="0" applyFont="1" applyBorder="1" applyAlignment="1">
      <alignment horizontal="center" vertical="center" wrapText="1"/>
    </xf>
    <xf numFmtId="0" fontId="9" fillId="2" borderId="10" xfId="0" applyFont="1" applyFill="1" applyBorder="1" applyAlignment="1">
      <alignment horizontal="center" vertical="top" wrapText="1"/>
    </xf>
    <xf numFmtId="0" fontId="9" fillId="2" borderId="11" xfId="0" applyFont="1" applyFill="1" applyBorder="1" applyAlignment="1">
      <alignment horizontal="center" vertical="top" wrapText="1"/>
    </xf>
    <xf numFmtId="0" fontId="2" fillId="2" borderId="10" xfId="0" applyFont="1" applyFill="1" applyBorder="1" applyAlignment="1">
      <alignment horizontal="left" vertical="top" wrapText="1"/>
    </xf>
    <xf numFmtId="0" fontId="2" fillId="2" borderId="11" xfId="0" applyFont="1" applyFill="1" applyBorder="1" applyAlignment="1">
      <alignment horizontal="left" vertical="top" wrapText="1"/>
    </xf>
    <xf numFmtId="0" fontId="2" fillId="2" borderId="12" xfId="0" applyFont="1" applyFill="1" applyBorder="1" applyAlignment="1">
      <alignment horizontal="left" vertical="top" wrapText="1"/>
    </xf>
    <xf numFmtId="0" fontId="8" fillId="2" borderId="10" xfId="0" applyFont="1" applyFill="1" applyBorder="1" applyAlignment="1">
      <alignment horizontal="center" vertical="top" wrapText="1"/>
    </xf>
    <xf numFmtId="0" fontId="8" fillId="2" borderId="11" xfId="0" applyFont="1" applyFill="1" applyBorder="1" applyAlignment="1">
      <alignment horizontal="center" vertical="top" wrapText="1"/>
    </xf>
    <xf numFmtId="0" fontId="8" fillId="2" borderId="12" xfId="0" applyFont="1" applyFill="1" applyBorder="1" applyAlignment="1">
      <alignment horizontal="center" vertical="top" wrapText="1"/>
    </xf>
    <xf numFmtId="0" fontId="2" fillId="0" borderId="9" xfId="0" applyFont="1" applyBorder="1" applyAlignment="1">
      <alignment horizontal="left" vertical="center" wrapText="1"/>
    </xf>
    <xf numFmtId="0" fontId="8" fillId="4" borderId="10" xfId="0" applyFont="1" applyFill="1" applyBorder="1" applyAlignment="1">
      <alignment horizontal="left" vertical="top" wrapText="1"/>
    </xf>
    <xf numFmtId="0" fontId="8" fillId="4" borderId="11" xfId="0" applyFont="1" applyFill="1" applyBorder="1" applyAlignment="1">
      <alignment horizontal="left" vertical="top" wrapText="1"/>
    </xf>
    <xf numFmtId="0" fontId="8" fillId="4" borderId="12" xfId="0" applyFont="1" applyFill="1" applyBorder="1" applyAlignment="1">
      <alignment horizontal="left" vertical="top" wrapText="1"/>
    </xf>
    <xf numFmtId="0" fontId="2" fillId="2" borderId="9" xfId="0" applyFont="1" applyFill="1" applyBorder="1" applyAlignment="1">
      <alignment horizontal="left" vertical="top" wrapText="1"/>
    </xf>
    <xf numFmtId="0" fontId="8" fillId="4" borderId="9" xfId="0" applyFont="1" applyFill="1" applyBorder="1" applyAlignment="1">
      <alignment horizontal="left" vertical="top" wrapText="1"/>
    </xf>
    <xf numFmtId="0" fontId="7" fillId="0" borderId="9" xfId="0" applyFont="1" applyBorder="1" applyAlignment="1">
      <alignment horizontal="center" vertical="center" wrapText="1"/>
    </xf>
    <xf numFmtId="0" fontId="7" fillId="4" borderId="9" xfId="0" applyFont="1" applyFill="1" applyBorder="1" applyAlignment="1" applyProtection="1">
      <alignment horizontal="center" vertical="center" wrapText="1"/>
    </xf>
    <xf numFmtId="0" fontId="8" fillId="7" borderId="14" xfId="0" applyFont="1" applyFill="1" applyBorder="1" applyAlignment="1" applyProtection="1">
      <alignment horizontal="center" vertical="center" wrapText="1"/>
    </xf>
    <xf numFmtId="0" fontId="9"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9" fillId="4" borderId="10"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4" borderId="12" xfId="0" applyFont="1" applyFill="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Border="1" applyAlignment="1" applyProtection="1">
      <alignment horizontal="center" vertical="center" wrapText="1"/>
    </xf>
    <xf numFmtId="0" fontId="7" fillId="0" borderId="23" xfId="0" applyFont="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2" fontId="7" fillId="0" borderId="9" xfId="0" applyNumberFormat="1" applyFont="1" applyBorder="1" applyAlignment="1" applyProtection="1">
      <alignment horizontal="center" vertical="center" wrapText="1"/>
    </xf>
    <xf numFmtId="0" fontId="7" fillId="7" borderId="9"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Border="1" applyAlignment="1">
      <alignment horizontal="center" vertical="center"/>
    </xf>
    <xf numFmtId="0" fontId="4" fillId="0" borderId="5" xfId="0" applyFont="1" applyBorder="1" applyAlignment="1">
      <alignment horizontal="center" vertical="center"/>
    </xf>
    <xf numFmtId="0" fontId="5" fillId="0" borderId="4" xfId="1" applyBorder="1" applyAlignment="1" applyProtection="1">
      <alignment horizontal="center" vertical="center"/>
    </xf>
    <xf numFmtId="0" fontId="7" fillId="0" borderId="9" xfId="0" applyFont="1" applyBorder="1" applyAlignment="1" applyProtection="1">
      <alignment horizontal="center" vertical="center" wrapText="1"/>
    </xf>
    <xf numFmtId="0" fontId="2" fillId="0" borderId="12" xfId="0" applyFont="1" applyBorder="1" applyAlignment="1">
      <alignment horizontal="center" vertical="center" wrapText="1"/>
    </xf>
    <xf numFmtId="0" fontId="2" fillId="0" borderId="9" xfId="0" applyFont="1" applyBorder="1" applyAlignment="1">
      <alignment horizontal="center" vertical="center" wrapText="1"/>
    </xf>
    <xf numFmtId="0" fontId="6" fillId="3" borderId="1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7" fillId="4" borderId="14" xfId="0" applyFont="1" applyFill="1" applyBorder="1" applyAlignment="1" applyProtection="1">
      <alignment horizontal="center" vertical="center" wrapText="1"/>
    </xf>
    <xf numFmtId="0" fontId="7" fillId="8" borderId="14" xfId="0" applyFont="1" applyFill="1" applyBorder="1" applyAlignment="1" applyProtection="1">
      <alignment horizontal="center" vertical="center" wrapText="1"/>
    </xf>
    <xf numFmtId="0" fontId="7" fillId="7" borderId="20" xfId="0" applyFont="1" applyFill="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2" borderId="20" xfId="0" applyFont="1" applyFill="1" applyBorder="1" applyAlignment="1" applyProtection="1">
      <alignment horizontal="center" vertical="center" wrapText="1"/>
    </xf>
    <xf numFmtId="0" fontId="7" fillId="4" borderId="20" xfId="0" applyFont="1" applyFill="1" applyBorder="1" applyAlignment="1" applyProtection="1">
      <alignment horizontal="center" vertical="center" wrapText="1"/>
    </xf>
    <xf numFmtId="0" fontId="7" fillId="8" borderId="20" xfId="0" applyFont="1" applyFill="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2" fontId="7" fillId="0" borderId="14" xfId="0" applyNumberFormat="1" applyFont="1" applyBorder="1" applyAlignment="1" applyProtection="1">
      <alignment horizontal="center" vertical="center" wrapText="1"/>
    </xf>
    <xf numFmtId="0" fontId="7" fillId="4" borderId="10"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12"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10" fillId="5" borderId="10" xfId="0" applyFont="1" applyFill="1" applyBorder="1" applyAlignment="1">
      <alignment horizontal="left" vertical="center" wrapText="1"/>
    </xf>
    <xf numFmtId="0" fontId="10" fillId="5" borderId="11" xfId="0" applyFont="1" applyFill="1" applyBorder="1" applyAlignment="1">
      <alignment horizontal="left" vertical="center" wrapText="1"/>
    </xf>
    <xf numFmtId="0" fontId="10" fillId="5" borderId="12" xfId="0" applyFont="1" applyFill="1" applyBorder="1" applyAlignment="1">
      <alignment horizontal="left" vertical="center" wrapText="1"/>
    </xf>
    <xf numFmtId="0" fontId="7" fillId="8" borderId="9" xfId="0" applyFont="1" applyFill="1" applyBorder="1" applyAlignment="1" applyProtection="1">
      <alignment horizontal="center" vertical="center" wrapText="1"/>
    </xf>
    <xf numFmtId="2" fontId="7" fillId="2" borderId="6" xfId="0" applyNumberFormat="1" applyFont="1" applyFill="1" applyBorder="1" applyAlignment="1" applyProtection="1">
      <alignment horizontal="center" vertical="center" wrapText="1"/>
    </xf>
    <xf numFmtId="2" fontId="7" fillId="2" borderId="7" xfId="0" applyNumberFormat="1" applyFont="1" applyFill="1" applyBorder="1" applyAlignment="1" applyProtection="1">
      <alignment horizontal="center" vertical="center" wrapText="1"/>
    </xf>
    <xf numFmtId="2" fontId="7" fillId="2" borderId="8" xfId="0" applyNumberFormat="1" applyFont="1" applyFill="1" applyBorder="1" applyAlignment="1" applyProtection="1">
      <alignment horizontal="center" vertical="center" wrapText="1"/>
    </xf>
    <xf numFmtId="2" fontId="7" fillId="2" borderId="10" xfId="0" applyNumberFormat="1" applyFont="1" applyFill="1" applyBorder="1" applyAlignment="1" applyProtection="1">
      <alignment horizontal="center" vertical="center" wrapText="1"/>
    </xf>
    <xf numFmtId="2" fontId="7" fillId="2" borderId="11" xfId="0" applyNumberFormat="1" applyFont="1" applyFill="1" applyBorder="1" applyAlignment="1" applyProtection="1">
      <alignment horizontal="center" vertical="center" wrapText="1"/>
    </xf>
    <xf numFmtId="2" fontId="7" fillId="2" borderId="12" xfId="0" applyNumberFormat="1" applyFont="1" applyFill="1" applyBorder="1" applyAlignment="1" applyProtection="1">
      <alignment horizontal="center" vertical="center" wrapText="1"/>
    </xf>
    <xf numFmtId="0" fontId="7" fillId="7" borderId="13" xfId="0" applyFont="1" applyFill="1" applyBorder="1" applyAlignment="1" applyProtection="1">
      <alignment horizontal="center" vertical="center" wrapText="1"/>
    </xf>
    <xf numFmtId="0" fontId="7" fillId="0" borderId="13" xfId="0" applyFont="1" applyBorder="1" applyAlignment="1" applyProtection="1">
      <alignment horizontal="center" vertical="center" wrapText="1"/>
    </xf>
    <xf numFmtId="0" fontId="42" fillId="7" borderId="9" xfId="0" applyFont="1" applyFill="1" applyBorder="1" applyAlignment="1" applyProtection="1">
      <alignment horizontal="center" vertical="center"/>
    </xf>
    <xf numFmtId="2" fontId="7" fillId="0" borderId="19" xfId="0" applyNumberFormat="1" applyFont="1" applyBorder="1" applyAlignment="1" applyProtection="1">
      <alignment horizontal="center" vertical="center" wrapText="1"/>
    </xf>
    <xf numFmtId="0" fontId="7" fillId="8" borderId="13" xfId="0" applyFont="1" applyFill="1" applyBorder="1" applyAlignment="1" applyProtection="1">
      <alignment horizontal="center" vertical="center" wrapText="1"/>
    </xf>
    <xf numFmtId="0" fontId="7" fillId="4" borderId="10" xfId="0" applyFont="1" applyFill="1" applyBorder="1" applyAlignment="1" applyProtection="1">
      <alignment horizontal="center" vertical="center" wrapText="1"/>
    </xf>
    <xf numFmtId="0" fontId="7" fillId="7" borderId="19" xfId="0" applyFont="1" applyFill="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7" fillId="2" borderId="19" xfId="0" applyNumberFormat="1" applyFont="1" applyFill="1" applyBorder="1" applyAlignment="1" applyProtection="1">
      <alignment horizontal="center" vertical="center" wrapText="1"/>
    </xf>
    <xf numFmtId="0" fontId="7" fillId="2" borderId="19" xfId="0" applyFont="1" applyFill="1" applyBorder="1" applyAlignment="1" applyProtection="1">
      <alignment horizontal="center" vertical="center" wrapText="1"/>
    </xf>
    <xf numFmtId="0" fontId="7" fillId="8" borderId="19" xfId="0" applyFont="1" applyFill="1" applyBorder="1" applyAlignment="1" applyProtection="1">
      <alignment horizontal="center" vertical="center" wrapText="1"/>
    </xf>
    <xf numFmtId="0" fontId="7" fillId="4" borderId="11" xfId="0" applyFont="1" applyFill="1" applyBorder="1" applyAlignment="1" applyProtection="1">
      <alignment horizontal="center" vertical="center" wrapText="1"/>
    </xf>
    <xf numFmtId="0" fontId="7" fillId="4" borderId="12" xfId="0" applyFont="1" applyFill="1" applyBorder="1" applyAlignment="1" applyProtection="1">
      <alignment horizontal="center" vertical="center" wrapText="1"/>
    </xf>
    <xf numFmtId="2" fontId="7" fillId="2" borderId="1" xfId="0" applyNumberFormat="1" applyFont="1" applyFill="1" applyBorder="1" applyAlignment="1" applyProtection="1">
      <alignment horizontal="center" vertical="center" wrapText="1"/>
    </xf>
    <xf numFmtId="2" fontId="7" fillId="2" borderId="2" xfId="0" applyNumberFormat="1" applyFont="1" applyFill="1" applyBorder="1" applyAlignment="1" applyProtection="1">
      <alignment horizontal="center" vertical="center" wrapText="1"/>
    </xf>
    <xf numFmtId="2" fontId="7" fillId="2" borderId="3" xfId="0" applyNumberFormat="1" applyFont="1" applyFill="1" applyBorder="1" applyAlignment="1" applyProtection="1">
      <alignment horizontal="center" vertical="center" wrapText="1"/>
    </xf>
    <xf numFmtId="2" fontId="7" fillId="2" borderId="19" xfId="0" applyNumberFormat="1" applyFont="1" applyFill="1" applyBorder="1" applyAlignment="1" applyProtection="1">
      <alignment horizontal="center" vertical="center" wrapText="1"/>
    </xf>
    <xf numFmtId="0" fontId="7" fillId="2" borderId="13" xfId="0" applyFont="1" applyFill="1" applyBorder="1" applyAlignment="1" applyProtection="1">
      <alignment horizontal="center" vertical="center" wrapText="1"/>
    </xf>
    <xf numFmtId="2" fontId="7" fillId="0" borderId="13" xfId="0" applyNumberFormat="1" applyFont="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8" fillId="2" borderId="9" xfId="0" applyFont="1" applyFill="1" applyBorder="1" applyAlignment="1">
      <alignment horizontal="left" vertical="top" wrapText="1"/>
    </xf>
    <xf numFmtId="0" fontId="8" fillId="4" borderId="10"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8" fillId="4" borderId="10" xfId="0" applyFont="1" applyFill="1" applyBorder="1" applyAlignment="1">
      <alignment horizontal="center" vertical="top" wrapText="1"/>
    </xf>
    <xf numFmtId="0" fontId="8" fillId="4" borderId="11" xfId="0" applyFont="1" applyFill="1" applyBorder="1" applyAlignment="1">
      <alignment horizontal="center" vertical="top" wrapText="1"/>
    </xf>
    <xf numFmtId="0" fontId="8" fillId="4" borderId="12" xfId="0" applyFont="1" applyFill="1" applyBorder="1" applyAlignment="1">
      <alignment horizontal="center" vertical="top" wrapText="1"/>
    </xf>
    <xf numFmtId="0" fontId="8" fillId="2" borderId="10" xfId="0" applyFont="1" applyFill="1" applyBorder="1" applyAlignment="1">
      <alignment horizontal="left" vertical="top" wrapText="1"/>
    </xf>
    <xf numFmtId="0" fontId="8" fillId="2" borderId="11" xfId="0" applyFont="1" applyFill="1" applyBorder="1" applyAlignment="1">
      <alignment horizontal="left" vertical="top" wrapText="1"/>
    </xf>
    <xf numFmtId="0" fontId="8" fillId="2" borderId="12" xfId="0" applyFont="1" applyFill="1" applyBorder="1" applyAlignment="1">
      <alignment horizontal="left" vertical="top" wrapText="1"/>
    </xf>
    <xf numFmtId="0" fontId="8" fillId="2" borderId="1"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8" xfId="0" applyFont="1" applyFill="1" applyBorder="1" applyAlignment="1">
      <alignment horizontal="center" vertical="top" wrapText="1"/>
    </xf>
    <xf numFmtId="0" fontId="2" fillId="0" borderId="9" xfId="0" applyFont="1" applyBorder="1" applyAlignment="1">
      <alignment horizontal="center" vertical="top" wrapText="1"/>
    </xf>
    <xf numFmtId="0" fontId="8" fillId="2" borderId="9" xfId="0" applyFont="1" applyFill="1" applyBorder="1" applyAlignment="1">
      <alignment horizontal="center" vertical="top" wrapText="1"/>
    </xf>
    <xf numFmtId="0" fontId="2" fillId="0" borderId="9" xfId="0" applyFont="1" applyBorder="1" applyAlignment="1">
      <alignment horizontal="left" vertical="top" wrapText="1"/>
    </xf>
    <xf numFmtId="0" fontId="2" fillId="4" borderId="9" xfId="0" applyFont="1" applyFill="1" applyBorder="1" applyAlignment="1">
      <alignment horizontal="left" vertical="top" wrapText="1"/>
    </xf>
    <xf numFmtId="0" fontId="8" fillId="4" borderId="9" xfId="0" applyFont="1" applyFill="1" applyBorder="1" applyAlignment="1">
      <alignment horizontal="left" vertical="center" wrapText="1"/>
    </xf>
    <xf numFmtId="0" fontId="16" fillId="2" borderId="9" xfId="0" applyFont="1" applyFill="1" applyBorder="1" applyAlignment="1">
      <alignment horizontal="left" vertical="top" wrapText="1"/>
    </xf>
    <xf numFmtId="0" fontId="14" fillId="2" borderId="9" xfId="0" applyFont="1" applyFill="1" applyBorder="1" applyAlignment="1">
      <alignment horizontal="left" vertical="top" wrapText="1"/>
    </xf>
    <xf numFmtId="0" fontId="9" fillId="2" borderId="9" xfId="0" applyFont="1" applyFill="1" applyBorder="1" applyAlignment="1">
      <alignment horizontal="left" vertical="top" wrapText="1"/>
    </xf>
    <xf numFmtId="0" fontId="8" fillId="4" borderId="9" xfId="0" applyFont="1" applyFill="1" applyBorder="1" applyAlignment="1">
      <alignment horizontal="center" vertical="top" wrapText="1"/>
    </xf>
    <xf numFmtId="0" fontId="9" fillId="0" borderId="9" xfId="2" applyFont="1" applyBorder="1" applyAlignment="1">
      <alignment horizontal="left" vertical="top" wrapText="1"/>
    </xf>
    <xf numFmtId="49" fontId="2" fillId="2" borderId="9" xfId="0" applyNumberFormat="1" applyFont="1" applyFill="1" applyBorder="1" applyAlignment="1">
      <alignment horizontal="left" vertical="top" wrapText="1"/>
    </xf>
    <xf numFmtId="0" fontId="24" fillId="0" borderId="9" xfId="2" applyFont="1" applyBorder="1" applyAlignment="1">
      <alignment horizontal="left" vertical="top" wrapText="1"/>
    </xf>
    <xf numFmtId="0" fontId="9" fillId="0" borderId="9" xfId="0" applyFont="1" applyBorder="1" applyAlignment="1">
      <alignment horizontal="left" vertical="top" wrapText="1"/>
    </xf>
    <xf numFmtId="49" fontId="8" fillId="4" borderId="9" xfId="0" applyNumberFormat="1" applyFont="1" applyFill="1" applyBorder="1" applyAlignment="1">
      <alignment horizontal="left" vertical="top" wrapText="1"/>
    </xf>
    <xf numFmtId="0" fontId="9" fillId="2" borderId="9" xfId="2" applyFont="1" applyFill="1" applyBorder="1" applyAlignment="1">
      <alignment horizontal="left" vertical="top" wrapText="1"/>
    </xf>
    <xf numFmtId="0" fontId="2" fillId="0" borderId="10" xfId="0" applyFont="1" applyBorder="1" applyAlignment="1">
      <alignment horizontal="left" vertical="top" wrapText="1"/>
    </xf>
    <xf numFmtId="0" fontId="2" fillId="0" borderId="11" xfId="0" applyFont="1" applyBorder="1" applyAlignment="1">
      <alignment horizontal="left" vertical="top" wrapText="1"/>
    </xf>
    <xf numFmtId="0" fontId="2" fillId="0" borderId="12" xfId="0" applyFont="1" applyBorder="1" applyAlignment="1">
      <alignment horizontal="left" vertical="top" wrapText="1"/>
    </xf>
    <xf numFmtId="0" fontId="2" fillId="2" borderId="10" xfId="0" applyFont="1" applyFill="1" applyBorder="1" applyAlignment="1">
      <alignment horizontal="center" vertical="top" wrapText="1"/>
    </xf>
    <xf numFmtId="0" fontId="2" fillId="2" borderId="11" xfId="0" applyFont="1" applyFill="1" applyBorder="1" applyAlignment="1">
      <alignment horizontal="center" vertical="top" wrapText="1"/>
    </xf>
    <xf numFmtId="0" fontId="2" fillId="2" borderId="12" xfId="0" applyFont="1" applyFill="1" applyBorder="1" applyAlignment="1">
      <alignment horizontal="center" vertical="top" wrapText="1"/>
    </xf>
    <xf numFmtId="0" fontId="2" fillId="2" borderId="13" xfId="0" applyFont="1" applyFill="1" applyBorder="1" applyAlignment="1">
      <alignment horizontal="center" vertical="top" wrapText="1"/>
    </xf>
    <xf numFmtId="0" fontId="2" fillId="2" borderId="14"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0" xfId="0" applyFont="1" applyFill="1" applyBorder="1" applyAlignment="1">
      <alignment horizontal="center" vertical="top" wrapText="1"/>
    </xf>
    <xf numFmtId="0" fontId="2" fillId="2" borderId="5" xfId="0" applyFont="1" applyFill="1" applyBorder="1" applyAlignment="1">
      <alignment horizontal="center" vertical="top" wrapText="1"/>
    </xf>
    <xf numFmtId="0" fontId="2" fillId="2" borderId="6"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8" xfId="0" applyFont="1" applyFill="1" applyBorder="1" applyAlignment="1">
      <alignment horizontal="center" vertical="top"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9" fillId="2" borderId="11" xfId="0" applyFont="1" applyFill="1" applyBorder="1" applyAlignment="1">
      <alignment horizontal="left" vertical="top" wrapText="1"/>
    </xf>
    <xf numFmtId="0" fontId="9" fillId="2" borderId="10" xfId="0" applyFont="1" applyFill="1" applyBorder="1" applyAlignment="1">
      <alignment horizontal="left" vertical="top" wrapText="1"/>
    </xf>
    <xf numFmtId="0" fontId="9" fillId="2" borderId="12" xfId="0" applyFont="1" applyFill="1" applyBorder="1" applyAlignment="1">
      <alignment horizontal="left" vertical="top" wrapText="1"/>
    </xf>
    <xf numFmtId="0" fontId="2" fillId="2" borderId="10" xfId="0" quotePrefix="1" applyFont="1" applyFill="1" applyBorder="1" applyAlignment="1">
      <alignment horizontal="left" vertical="top" wrapText="1"/>
    </xf>
    <xf numFmtId="0" fontId="2" fillId="2" borderId="11" xfId="0" quotePrefix="1" applyFont="1" applyFill="1" applyBorder="1" applyAlignment="1">
      <alignment horizontal="left" vertical="top" wrapText="1"/>
    </xf>
    <xf numFmtId="0" fontId="2" fillId="2" borderId="12" xfId="0" quotePrefix="1" applyFont="1" applyFill="1" applyBorder="1" applyAlignment="1">
      <alignment horizontal="left" vertical="top" wrapText="1"/>
    </xf>
    <xf numFmtId="0" fontId="8" fillId="0" borderId="10" xfId="0" applyFont="1" applyBorder="1" applyAlignment="1">
      <alignment horizontal="left" vertical="top" wrapText="1"/>
    </xf>
    <xf numFmtId="0" fontId="8" fillId="0" borderId="11" xfId="0" applyFont="1" applyBorder="1" applyAlignment="1">
      <alignment horizontal="left" vertical="top" wrapText="1"/>
    </xf>
    <xf numFmtId="0" fontId="8" fillId="0" borderId="12" xfId="0" applyFont="1" applyBorder="1" applyAlignment="1">
      <alignment horizontal="left" vertical="top" wrapText="1"/>
    </xf>
    <xf numFmtId="0" fontId="2" fillId="0" borderId="10" xfId="0" quotePrefix="1" applyFont="1" applyBorder="1" applyAlignment="1">
      <alignment horizontal="left" vertical="top" wrapText="1"/>
    </xf>
    <xf numFmtId="0" fontId="2" fillId="0" borderId="11" xfId="0" quotePrefix="1" applyFont="1" applyBorder="1" applyAlignment="1">
      <alignment horizontal="left" vertical="top" wrapText="1"/>
    </xf>
    <xf numFmtId="0" fontId="2" fillId="0" borderId="12" xfId="0" quotePrefix="1" applyFont="1" applyBorder="1" applyAlignment="1">
      <alignment horizontal="left" vertical="top"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2" fillId="4" borderId="13" xfId="0" applyFont="1" applyFill="1" applyBorder="1" applyAlignment="1">
      <alignment horizontal="center" vertical="top" wrapText="1"/>
    </xf>
    <xf numFmtId="0" fontId="2" fillId="4" borderId="14" xfId="0" applyFont="1" applyFill="1" applyBorder="1" applyAlignment="1">
      <alignment horizontal="center" vertical="top" wrapText="1"/>
    </xf>
    <xf numFmtId="0" fontId="2" fillId="4" borderId="1" xfId="0" applyFont="1" applyFill="1" applyBorder="1" applyAlignment="1">
      <alignment horizontal="center" vertical="top" wrapText="1"/>
    </xf>
    <xf numFmtId="0" fontId="2" fillId="4" borderId="2" xfId="0" applyFont="1" applyFill="1" applyBorder="1" applyAlignment="1">
      <alignment horizontal="center" vertical="top" wrapText="1"/>
    </xf>
    <xf numFmtId="0" fontId="2" fillId="4" borderId="3" xfId="0" applyFont="1" applyFill="1" applyBorder="1" applyAlignment="1">
      <alignment horizontal="center" vertical="top" wrapText="1"/>
    </xf>
    <xf numFmtId="0" fontId="2" fillId="4" borderId="6" xfId="0" applyFont="1" applyFill="1" applyBorder="1" applyAlignment="1">
      <alignment horizontal="center" vertical="top" wrapText="1"/>
    </xf>
    <xf numFmtId="0" fontId="2" fillId="4" borderId="7" xfId="0" applyFont="1" applyFill="1" applyBorder="1" applyAlignment="1">
      <alignment horizontal="center" vertical="top" wrapText="1"/>
    </xf>
    <xf numFmtId="0" fontId="2" fillId="4" borderId="8" xfId="0" applyFont="1" applyFill="1" applyBorder="1" applyAlignment="1">
      <alignment horizontal="center" vertical="top" wrapText="1"/>
    </xf>
    <xf numFmtId="0" fontId="2" fillId="0" borderId="1"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6"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4" borderId="9" xfId="0" applyFont="1" applyFill="1" applyBorder="1" applyAlignment="1">
      <alignment horizontal="center" vertical="top" wrapText="1"/>
    </xf>
    <xf numFmtId="0" fontId="2" fillId="4" borderId="10" xfId="0" applyFont="1" applyFill="1" applyBorder="1" applyAlignment="1">
      <alignment horizontal="left" vertical="top" wrapText="1"/>
    </xf>
    <xf numFmtId="0" fontId="2" fillId="4" borderId="11" xfId="0" applyFont="1" applyFill="1" applyBorder="1" applyAlignment="1">
      <alignment horizontal="left" vertical="top" wrapText="1"/>
    </xf>
    <xf numFmtId="0" fontId="2" fillId="4" borderId="12" xfId="0" applyFont="1" applyFill="1" applyBorder="1" applyAlignment="1">
      <alignment horizontal="left" vertical="top" wrapText="1"/>
    </xf>
    <xf numFmtId="49" fontId="2" fillId="0" borderId="10" xfId="0" applyNumberFormat="1" applyFont="1" applyBorder="1" applyAlignment="1">
      <alignment horizontal="left" vertical="top" wrapText="1"/>
    </xf>
    <xf numFmtId="49" fontId="2" fillId="0" borderId="11"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0" fontId="7" fillId="4" borderId="10"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7" fillId="4" borderId="12" xfId="0" applyFont="1" applyFill="1" applyBorder="1" applyAlignment="1">
      <alignment horizontal="left" vertical="center" wrapText="1"/>
    </xf>
    <xf numFmtId="0" fontId="7" fillId="4" borderId="21" xfId="0" applyFont="1" applyFill="1" applyBorder="1" applyAlignment="1">
      <alignment horizontal="center" vertical="center" wrapText="1"/>
    </xf>
    <xf numFmtId="0" fontId="7" fillId="4" borderId="22" xfId="0" applyFont="1" applyFill="1" applyBorder="1" applyAlignment="1">
      <alignment horizontal="center" vertical="center" wrapText="1"/>
    </xf>
    <xf numFmtId="0" fontId="7" fillId="0" borderId="20"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3" xfId="0" applyFont="1" applyBorder="1" applyAlignment="1">
      <alignment horizontal="center" vertical="center" wrapText="1"/>
    </xf>
    <xf numFmtId="0" fontId="7" fillId="8" borderId="6" xfId="0" applyFont="1" applyFill="1" applyBorder="1" applyAlignment="1">
      <alignment horizontal="center" vertical="center" wrapText="1"/>
    </xf>
    <xf numFmtId="0" fontId="7" fillId="8" borderId="7" xfId="0" applyFont="1" applyFill="1" applyBorder="1" applyAlignment="1">
      <alignment horizontal="center" vertical="center" wrapText="1"/>
    </xf>
    <xf numFmtId="0" fontId="7" fillId="8" borderId="10" xfId="0" applyFont="1" applyFill="1" applyBorder="1" applyAlignment="1">
      <alignment horizontal="center" vertical="center" wrapText="1"/>
    </xf>
    <xf numFmtId="0" fontId="7" fillId="8" borderId="11" xfId="0" applyFont="1" applyFill="1" applyBorder="1" applyAlignment="1">
      <alignment horizontal="center" vertical="center" wrapText="1"/>
    </xf>
    <xf numFmtId="2" fontId="7" fillId="2" borderId="9" xfId="0" applyNumberFormat="1"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7" borderId="9" xfId="0" applyFont="1" applyFill="1" applyBorder="1" applyAlignment="1">
      <alignment horizontal="center" vertical="center" wrapText="1"/>
    </xf>
    <xf numFmtId="0" fontId="3" fillId="0" borderId="0" xfId="0" applyFont="1" applyAlignment="1">
      <alignment horizontal="center" vertical="center" wrapText="1"/>
    </xf>
    <xf numFmtId="0" fontId="3" fillId="0" borderId="7" xfId="0" applyFont="1" applyBorder="1" applyAlignment="1">
      <alignment horizontal="center" vertical="center" wrapText="1"/>
    </xf>
    <xf numFmtId="0" fontId="6" fillId="3" borderId="6"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3" fillId="0" borderId="2" xfId="0" applyFont="1" applyBorder="1" applyAlignment="1">
      <alignment horizontal="center" vertical="center" wrapText="1"/>
    </xf>
    <xf numFmtId="0" fontId="4" fillId="0" borderId="0" xfId="0" applyFont="1" applyAlignment="1">
      <alignment horizontal="center" vertical="center" wrapText="1"/>
    </xf>
    <xf numFmtId="0" fontId="5" fillId="0" borderId="0" xfId="1" applyAlignment="1" applyProtection="1">
      <alignment horizontal="center" vertical="center" wrapText="1"/>
    </xf>
    <xf numFmtId="0" fontId="7" fillId="8" borderId="21" xfId="0" applyFont="1" applyFill="1" applyBorder="1" applyAlignment="1">
      <alignment horizontal="center" vertical="center" wrapText="1"/>
    </xf>
    <xf numFmtId="0" fontId="7" fillId="8" borderId="22" xfId="0" applyFont="1" applyFill="1" applyBorder="1" applyAlignment="1">
      <alignment horizontal="center" vertical="center" wrapText="1"/>
    </xf>
    <xf numFmtId="2" fontId="7" fillId="2" borderId="10" xfId="0" applyNumberFormat="1" applyFont="1" applyFill="1" applyBorder="1" applyAlignment="1">
      <alignment horizontal="center" vertical="center" wrapText="1"/>
    </xf>
    <xf numFmtId="2" fontId="7" fillId="2" borderId="11" xfId="0" applyNumberFormat="1" applyFont="1" applyFill="1" applyBorder="1" applyAlignment="1">
      <alignment horizontal="center" vertical="center" wrapText="1"/>
    </xf>
    <xf numFmtId="0" fontId="7" fillId="0" borderId="22" xfId="0" applyFont="1" applyBorder="1" applyAlignment="1">
      <alignment horizontal="center" vertical="center" wrapText="1"/>
    </xf>
    <xf numFmtId="0" fontId="8" fillId="7" borderId="14" xfId="0" applyFont="1" applyFill="1" applyBorder="1" applyAlignment="1">
      <alignment horizontal="center" vertical="center" wrapText="1"/>
    </xf>
    <xf numFmtId="2" fontId="7" fillId="2" borderId="6" xfId="0" applyNumberFormat="1" applyFont="1" applyFill="1" applyBorder="1" applyAlignment="1">
      <alignment horizontal="center" vertical="center" wrapText="1"/>
    </xf>
    <xf numFmtId="2" fontId="7" fillId="2" borderId="7" xfId="0" applyNumberFormat="1" applyFont="1" applyFill="1" applyBorder="1" applyAlignment="1">
      <alignment horizontal="center" vertical="center" wrapText="1"/>
    </xf>
    <xf numFmtId="2" fontId="7" fillId="2" borderId="14" xfId="0" applyNumberFormat="1" applyFont="1" applyFill="1" applyBorder="1" applyAlignment="1">
      <alignment horizontal="center" vertical="center" wrapText="1"/>
    </xf>
    <xf numFmtId="0" fontId="7" fillId="2" borderId="14" xfId="0" applyFont="1" applyFill="1" applyBorder="1" applyAlignment="1">
      <alignment horizontal="center" vertical="center" wrapText="1"/>
    </xf>
    <xf numFmtId="0" fontId="9" fillId="4" borderId="10" xfId="0" applyFont="1" applyFill="1" applyBorder="1" applyAlignment="1">
      <alignment horizontal="left" vertical="center" wrapText="1"/>
    </xf>
    <xf numFmtId="0" fontId="9" fillId="4" borderId="11" xfId="0" applyFont="1" applyFill="1" applyBorder="1" applyAlignment="1">
      <alignment horizontal="left" vertical="center" wrapText="1"/>
    </xf>
    <xf numFmtId="0" fontId="9" fillId="4" borderId="12" xfId="0" applyFont="1" applyFill="1" applyBorder="1" applyAlignment="1">
      <alignment horizontal="left" vertical="center" wrapText="1"/>
    </xf>
    <xf numFmtId="0" fontId="7" fillId="7" borderId="20"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1"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8" borderId="12" xfId="0" applyFont="1" applyFill="1" applyBorder="1" applyAlignment="1">
      <alignment horizontal="center" vertical="center" wrapText="1"/>
    </xf>
    <xf numFmtId="2" fontId="7" fillId="2" borderId="12" xfId="0" applyNumberFormat="1" applyFont="1" applyFill="1" applyBorder="1" applyAlignment="1">
      <alignment horizontal="center" vertical="center" wrapText="1"/>
    </xf>
    <xf numFmtId="2" fontId="7" fillId="2" borderId="1" xfId="0" applyNumberFormat="1" applyFont="1" applyFill="1" applyBorder="1" applyAlignment="1">
      <alignment horizontal="center" vertical="center" wrapText="1"/>
    </xf>
    <xf numFmtId="2" fontId="7" fillId="2" borderId="2" xfId="0" applyNumberFormat="1" applyFont="1" applyFill="1" applyBorder="1" applyAlignment="1">
      <alignment horizontal="center" vertical="center" wrapText="1"/>
    </xf>
    <xf numFmtId="2" fontId="7" fillId="2" borderId="13" xfId="0" applyNumberFormat="1"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7" borderId="19" xfId="0" applyFont="1" applyFill="1" applyBorder="1" applyAlignment="1">
      <alignment horizontal="center" vertical="center" wrapText="1"/>
    </xf>
    <xf numFmtId="0" fontId="7" fillId="0" borderId="19" xfId="0" applyFont="1" applyBorder="1" applyAlignment="1">
      <alignment horizontal="center" vertical="center" wrapText="1"/>
    </xf>
    <xf numFmtId="2" fontId="7" fillId="2" borderId="19" xfId="0" applyNumberFormat="1" applyFont="1" applyFill="1" applyBorder="1" applyAlignment="1">
      <alignment horizontal="center" vertical="center" wrapText="1"/>
    </xf>
    <xf numFmtId="0" fontId="7" fillId="2" borderId="19"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3" xfId="0" applyFont="1" applyBorder="1" applyAlignment="1">
      <alignment horizontal="center" vertical="center" wrapText="1"/>
    </xf>
    <xf numFmtId="0" fontId="7" fillId="8" borderId="1"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7" fillId="8" borderId="19"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8" fillId="4" borderId="10"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8" fillId="4" borderId="12" xfId="0" applyFont="1" applyFill="1" applyBorder="1" applyAlignment="1">
      <alignment horizontal="left" vertical="center" wrapText="1"/>
    </xf>
    <xf numFmtId="0" fontId="7" fillId="4" borderId="10" xfId="0" applyFont="1" applyFill="1" applyBorder="1" applyAlignment="1">
      <alignment horizontal="left" vertical="top" wrapText="1"/>
    </xf>
    <xf numFmtId="0" fontId="7" fillId="4" borderId="11" xfId="0" applyFont="1" applyFill="1" applyBorder="1" applyAlignment="1">
      <alignment horizontal="left" vertical="top" wrapText="1"/>
    </xf>
    <xf numFmtId="0" fontId="9" fillId="2" borderId="10" xfId="0" quotePrefix="1" applyFont="1" applyFill="1" applyBorder="1" applyAlignment="1">
      <alignment horizontal="left" vertical="top" wrapText="1"/>
    </xf>
    <xf numFmtId="0" fontId="9" fillId="2" borderId="11" xfId="0" quotePrefix="1" applyFont="1" applyFill="1" applyBorder="1" applyAlignment="1">
      <alignment horizontal="left" vertical="top" wrapText="1"/>
    </xf>
    <xf numFmtId="0" fontId="9" fillId="2" borderId="12" xfId="0" quotePrefix="1" applyFont="1" applyFill="1" applyBorder="1" applyAlignment="1">
      <alignment horizontal="left" vertical="top" wrapText="1"/>
    </xf>
    <xf numFmtId="0" fontId="8" fillId="0" borderId="10" xfId="0" applyFont="1" applyBorder="1" applyAlignment="1">
      <alignment horizontal="center" vertical="top" wrapText="1"/>
    </xf>
    <xf numFmtId="0" fontId="8" fillId="0" borderId="11" xfId="0" applyFont="1" applyBorder="1" applyAlignment="1">
      <alignment horizontal="center" vertical="top" wrapText="1"/>
    </xf>
    <xf numFmtId="0" fontId="8" fillId="0" borderId="12" xfId="0" applyFont="1" applyBorder="1" applyAlignment="1">
      <alignment horizontal="center" vertical="top" wrapText="1"/>
    </xf>
    <xf numFmtId="0" fontId="8" fillId="0" borderId="9" xfId="0" applyFont="1" applyBorder="1" applyAlignment="1">
      <alignment horizontal="left" vertical="top" wrapText="1"/>
    </xf>
    <xf numFmtId="0" fontId="8" fillId="4" borderId="18"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2" borderId="1" xfId="0" applyFont="1" applyFill="1" applyBorder="1" applyAlignment="1">
      <alignment horizontal="left" vertical="top" wrapText="1"/>
    </xf>
    <xf numFmtId="0" fontId="2" fillId="2" borderId="2" xfId="0" applyFont="1" applyFill="1" applyBorder="1" applyAlignment="1">
      <alignment horizontal="left" vertical="top" wrapText="1"/>
    </xf>
    <xf numFmtId="0" fontId="2" fillId="2" borderId="3" xfId="0" applyFont="1" applyFill="1" applyBorder="1" applyAlignment="1">
      <alignment horizontal="left" vertical="top" wrapText="1"/>
    </xf>
    <xf numFmtId="0" fontId="8" fillId="4" borderId="6" xfId="0" applyFont="1" applyFill="1" applyBorder="1" applyAlignment="1">
      <alignment horizontal="left" vertical="top" wrapText="1"/>
    </xf>
    <xf numFmtId="0" fontId="8" fillId="4" borderId="7" xfId="0" applyFont="1" applyFill="1" applyBorder="1" applyAlignment="1">
      <alignment horizontal="left" vertical="top" wrapText="1"/>
    </xf>
    <xf numFmtId="49" fontId="2" fillId="2" borderId="10" xfId="0" applyNumberFormat="1" applyFont="1" applyFill="1" applyBorder="1" applyAlignment="1">
      <alignment horizontal="left" vertical="top" wrapText="1"/>
    </xf>
    <xf numFmtId="49" fontId="2" fillId="2" borderId="11" xfId="0" applyNumberFormat="1" applyFont="1" applyFill="1" applyBorder="1" applyAlignment="1">
      <alignment horizontal="left" vertical="top" wrapText="1"/>
    </xf>
    <xf numFmtId="49" fontId="2" fillId="2" borderId="12" xfId="0" applyNumberFormat="1" applyFont="1" applyFill="1" applyBorder="1" applyAlignment="1">
      <alignment horizontal="left" vertical="top" wrapText="1"/>
    </xf>
    <xf numFmtId="0" fontId="2" fillId="2" borderId="13" xfId="0" applyFont="1" applyFill="1" applyBorder="1" applyAlignment="1">
      <alignment horizontal="left" vertical="top" wrapText="1"/>
    </xf>
    <xf numFmtId="0" fontId="2" fillId="2" borderId="14" xfId="0" applyFont="1" applyFill="1" applyBorder="1" applyAlignment="1">
      <alignment horizontal="left" vertical="top" wrapText="1"/>
    </xf>
    <xf numFmtId="0" fontId="2" fillId="2" borderId="6" xfId="0" applyFont="1" applyFill="1" applyBorder="1" applyAlignment="1">
      <alignment horizontal="left" vertical="top" wrapText="1"/>
    </xf>
    <xf numFmtId="0" fontId="2" fillId="2" borderId="7" xfId="0" applyFont="1" applyFill="1" applyBorder="1" applyAlignment="1">
      <alignment horizontal="left" vertical="top" wrapText="1"/>
    </xf>
    <xf numFmtId="0" fontId="2" fillId="2" borderId="8" xfId="0" applyFont="1" applyFill="1" applyBorder="1" applyAlignment="1">
      <alignment horizontal="left" vertical="top" wrapText="1"/>
    </xf>
    <xf numFmtId="0" fontId="8" fillId="0" borderId="10" xfId="0" quotePrefix="1" applyFont="1" applyBorder="1" applyAlignment="1">
      <alignment horizontal="left" vertical="top" wrapText="1"/>
    </xf>
    <xf numFmtId="0" fontId="8" fillId="0" borderId="11" xfId="0" quotePrefix="1" applyFont="1" applyBorder="1" applyAlignment="1">
      <alignment horizontal="left" vertical="top" wrapText="1"/>
    </xf>
    <xf numFmtId="0" fontId="8" fillId="0" borderId="12" xfId="0" quotePrefix="1" applyFont="1" applyBorder="1" applyAlignment="1">
      <alignment horizontal="left" vertical="top" wrapText="1"/>
    </xf>
    <xf numFmtId="0" fontId="8" fillId="2" borderId="10" xfId="0" quotePrefix="1" applyFont="1" applyFill="1" applyBorder="1" applyAlignment="1">
      <alignment horizontal="left" vertical="top" wrapText="1"/>
    </xf>
    <xf numFmtId="0" fontId="8" fillId="2" borderId="11" xfId="0" quotePrefix="1" applyFont="1" applyFill="1" applyBorder="1" applyAlignment="1">
      <alignment horizontal="left" vertical="top" wrapText="1"/>
    </xf>
    <xf numFmtId="0" fontId="8" fillId="2" borderId="12" xfId="0" quotePrefix="1" applyFont="1" applyFill="1" applyBorder="1" applyAlignment="1">
      <alignment horizontal="left" vertical="top" wrapText="1"/>
    </xf>
    <xf numFmtId="0" fontId="8" fillId="2" borderId="10" xfId="0" quotePrefix="1" applyFont="1" applyFill="1" applyBorder="1" applyAlignment="1">
      <alignment horizontal="center" vertical="top" wrapText="1"/>
    </xf>
    <xf numFmtId="0" fontId="8" fillId="2" borderId="11" xfId="0" quotePrefix="1" applyFont="1" applyFill="1" applyBorder="1" applyAlignment="1">
      <alignment horizontal="center" vertical="top" wrapText="1"/>
    </xf>
    <xf numFmtId="0" fontId="8" fillId="2" borderId="12" xfId="0" quotePrefix="1" applyFont="1" applyFill="1" applyBorder="1" applyAlignment="1">
      <alignment horizontal="center" vertical="top" wrapText="1"/>
    </xf>
    <xf numFmtId="0" fontId="8" fillId="0" borderId="10" xfId="0" quotePrefix="1" applyFont="1" applyBorder="1" applyAlignment="1">
      <alignment horizontal="center" vertical="top" wrapText="1"/>
    </xf>
    <xf numFmtId="0" fontId="8" fillId="0" borderId="11" xfId="0" quotePrefix="1" applyFont="1" applyBorder="1" applyAlignment="1">
      <alignment horizontal="center" vertical="top" wrapText="1"/>
    </xf>
    <xf numFmtId="0" fontId="8" fillId="0" borderId="12" xfId="0" quotePrefix="1" applyFont="1" applyBorder="1" applyAlignment="1">
      <alignment horizontal="center" vertical="top" wrapText="1"/>
    </xf>
    <xf numFmtId="16" fontId="8" fillId="4" borderId="10" xfId="0" applyNumberFormat="1" applyFont="1" applyFill="1" applyBorder="1" applyAlignment="1">
      <alignment horizontal="left" vertical="top" wrapText="1"/>
    </xf>
    <xf numFmtId="16" fontId="8" fillId="4" borderId="11" xfId="0" applyNumberFormat="1" applyFont="1" applyFill="1" applyBorder="1" applyAlignment="1">
      <alignment horizontal="left" vertical="top" wrapText="1"/>
    </xf>
    <xf numFmtId="49" fontId="2" fillId="2" borderId="10" xfId="0" quotePrefix="1" applyNumberFormat="1" applyFont="1" applyFill="1" applyBorder="1" applyAlignment="1">
      <alignment horizontal="left" vertical="top" wrapText="1"/>
    </xf>
    <xf numFmtId="49" fontId="2" fillId="2" borderId="11" xfId="0" quotePrefix="1" applyNumberFormat="1" applyFont="1" applyFill="1" applyBorder="1" applyAlignment="1">
      <alignment horizontal="left" vertical="top" wrapText="1"/>
    </xf>
    <xf numFmtId="49" fontId="2" fillId="2" borderId="12" xfId="0" quotePrefix="1" applyNumberFormat="1" applyFont="1" applyFill="1" applyBorder="1" applyAlignment="1">
      <alignment horizontal="left" vertical="top" wrapText="1"/>
    </xf>
    <xf numFmtId="0" fontId="2" fillId="2" borderId="16" xfId="0" applyFont="1" applyFill="1" applyBorder="1" applyAlignment="1">
      <alignment horizontal="left" vertical="top" wrapText="1"/>
    </xf>
    <xf numFmtId="0" fontId="2" fillId="2" borderId="4" xfId="0" applyFont="1" applyFill="1" applyBorder="1" applyAlignment="1">
      <alignment horizontal="left" vertical="top" wrapText="1"/>
    </xf>
    <xf numFmtId="0" fontId="2" fillId="2" borderId="0" xfId="0" applyFont="1" applyFill="1" applyAlignment="1">
      <alignment horizontal="left" vertical="top" wrapText="1"/>
    </xf>
    <xf numFmtId="0" fontId="2" fillId="2" borderId="5" xfId="0" applyFont="1" applyFill="1" applyBorder="1" applyAlignment="1">
      <alignment horizontal="left" vertical="top" wrapText="1"/>
    </xf>
    <xf numFmtId="0" fontId="2" fillId="4" borderId="4" xfId="0" applyFont="1" applyFill="1" applyBorder="1" applyAlignment="1">
      <alignment horizontal="center" vertical="top" wrapText="1"/>
    </xf>
    <xf numFmtId="0" fontId="2" fillId="4" borderId="5" xfId="0" applyFont="1" applyFill="1" applyBorder="1" applyAlignment="1">
      <alignment horizontal="center" vertical="top" wrapText="1"/>
    </xf>
    <xf numFmtId="0" fontId="2" fillId="0" borderId="4" xfId="0" applyFont="1" applyBorder="1" applyAlignment="1">
      <alignment horizontal="left" vertical="top" wrapText="1"/>
    </xf>
    <xf numFmtId="0" fontId="2" fillId="0" borderId="0" xfId="0" applyFont="1" applyBorder="1" applyAlignment="1">
      <alignment horizontal="left" vertical="top" wrapText="1"/>
    </xf>
    <xf numFmtId="0" fontId="2" fillId="0" borderId="5" xfId="0" applyFont="1" applyBorder="1" applyAlignment="1">
      <alignment horizontal="left" vertical="top" wrapText="1"/>
    </xf>
    <xf numFmtId="0" fontId="9" fillId="0" borderId="10" xfId="0" applyFont="1" applyBorder="1" applyAlignment="1">
      <alignment horizontal="left" vertical="top" wrapText="1"/>
    </xf>
    <xf numFmtId="0" fontId="9" fillId="0" borderId="11" xfId="0" applyFont="1" applyBorder="1" applyAlignment="1">
      <alignment horizontal="left" vertical="top" wrapText="1"/>
    </xf>
    <xf numFmtId="0" fontId="9" fillId="0" borderId="12" xfId="0" applyFont="1" applyBorder="1" applyAlignment="1">
      <alignment horizontal="left" vertical="top" wrapText="1"/>
    </xf>
    <xf numFmtId="49" fontId="7" fillId="4" borderId="10" xfId="0" applyNumberFormat="1" applyFont="1" applyFill="1" applyBorder="1" applyAlignment="1">
      <alignment horizontal="left" vertical="top" wrapText="1"/>
    </xf>
    <xf numFmtId="49" fontId="7" fillId="4" borderId="11" xfId="0" applyNumberFormat="1" applyFont="1" applyFill="1" applyBorder="1" applyAlignment="1">
      <alignment horizontal="left" vertical="top" wrapText="1"/>
    </xf>
    <xf numFmtId="49" fontId="9" fillId="0" borderId="11" xfId="0" applyNumberFormat="1" applyFont="1" applyBorder="1" applyAlignment="1">
      <alignment horizontal="left" vertical="top" wrapText="1"/>
    </xf>
    <xf numFmtId="0" fontId="2" fillId="2" borderId="10" xfId="0" applyFont="1" applyFill="1" applyBorder="1" applyAlignment="1">
      <alignment vertical="top" wrapText="1"/>
    </xf>
    <xf numFmtId="0" fontId="2" fillId="2" borderId="11" xfId="0" applyFont="1" applyFill="1" applyBorder="1" applyAlignment="1">
      <alignment vertical="top" wrapText="1"/>
    </xf>
    <xf numFmtId="0" fontId="2" fillId="2" borderId="12" xfId="0" applyFont="1" applyFill="1" applyBorder="1" applyAlignment="1">
      <alignment vertical="top" wrapText="1"/>
    </xf>
    <xf numFmtId="0" fontId="9" fillId="4" borderId="10" xfId="0" applyFont="1" applyFill="1" applyBorder="1" applyAlignment="1">
      <alignment horizontal="left" vertical="top" wrapText="1"/>
    </xf>
    <xf numFmtId="0" fontId="9" fillId="4" borderId="11" xfId="0" applyFont="1" applyFill="1" applyBorder="1" applyAlignment="1">
      <alignment horizontal="left" vertical="top" wrapText="1"/>
    </xf>
    <xf numFmtId="0" fontId="9" fillId="4" borderId="12" xfId="0" applyFont="1" applyFill="1" applyBorder="1" applyAlignment="1">
      <alignment horizontal="left" vertical="top" wrapText="1"/>
    </xf>
    <xf numFmtId="49" fontId="7" fillId="4" borderId="9" xfId="0" applyNumberFormat="1" applyFont="1" applyFill="1" applyBorder="1" applyAlignment="1">
      <alignment horizontal="left" vertical="top" wrapText="1"/>
    </xf>
    <xf numFmtId="49" fontId="9" fillId="4" borderId="11" xfId="0" applyNumberFormat="1" applyFont="1" applyFill="1" applyBorder="1" applyAlignment="1">
      <alignment horizontal="left" vertical="top" wrapText="1"/>
    </xf>
    <xf numFmtId="49" fontId="7" fillId="4" borderId="12" xfId="0" applyNumberFormat="1" applyFont="1" applyFill="1" applyBorder="1" applyAlignment="1">
      <alignment horizontal="left" vertical="top" wrapText="1"/>
    </xf>
    <xf numFmtId="0" fontId="2" fillId="0" borderId="10" xfId="0" applyFont="1" applyBorder="1" applyAlignment="1">
      <alignment vertical="top" wrapText="1"/>
    </xf>
    <xf numFmtId="0" fontId="2" fillId="0" borderId="11" xfId="0" applyFont="1" applyBorder="1" applyAlignment="1">
      <alignment vertical="top" wrapText="1"/>
    </xf>
    <xf numFmtId="0" fontId="2" fillId="0" borderId="12" xfId="0" applyFont="1" applyBorder="1" applyAlignment="1">
      <alignment vertical="top" wrapText="1"/>
    </xf>
    <xf numFmtId="49" fontId="9" fillId="0" borderId="10" xfId="0" applyNumberFormat="1" applyFont="1" applyBorder="1" applyAlignment="1">
      <alignment horizontal="left" vertical="top" wrapText="1"/>
    </xf>
    <xf numFmtId="49" fontId="7" fillId="0" borderId="10" xfId="0" applyNumberFormat="1" applyFont="1" applyBorder="1" applyAlignment="1">
      <alignment horizontal="left" vertical="top" wrapText="1"/>
    </xf>
    <xf numFmtId="49" fontId="7" fillId="0" borderId="11" xfId="0" applyNumberFormat="1" applyFont="1" applyBorder="1" applyAlignment="1">
      <alignment horizontal="left" vertical="top" wrapText="1"/>
    </xf>
    <xf numFmtId="49" fontId="7" fillId="0" borderId="12" xfId="0" applyNumberFormat="1" applyFont="1" applyBorder="1" applyAlignment="1">
      <alignment horizontal="left" vertical="top" wrapText="1"/>
    </xf>
    <xf numFmtId="0" fontId="8" fillId="0" borderId="9" xfId="0" applyFont="1" applyBorder="1" applyAlignment="1">
      <alignment horizontal="center" vertical="top" wrapText="1"/>
    </xf>
    <xf numFmtId="49" fontId="2" fillId="2" borderId="10" xfId="2" applyNumberFormat="1" applyFont="1" applyFill="1" applyBorder="1" applyAlignment="1">
      <alignment vertical="top" wrapText="1"/>
    </xf>
    <xf numFmtId="49" fontId="2" fillId="2" borderId="11" xfId="2" applyNumberFormat="1" applyFont="1" applyFill="1" applyBorder="1" applyAlignment="1">
      <alignment vertical="top" wrapText="1"/>
    </xf>
    <xf numFmtId="49" fontId="2" fillId="2" borderId="10" xfId="0" applyNumberFormat="1" applyFont="1" applyFill="1" applyBorder="1" applyAlignment="1">
      <alignment vertical="top" wrapText="1"/>
    </xf>
    <xf numFmtId="49" fontId="2" fillId="2" borderId="11" xfId="0" applyNumberFormat="1" applyFont="1" applyFill="1" applyBorder="1" applyAlignment="1">
      <alignment vertical="top" wrapText="1"/>
    </xf>
    <xf numFmtId="0" fontId="9" fillId="0" borderId="4" xfId="0" applyFont="1" applyBorder="1" applyAlignment="1">
      <alignment horizontal="left" vertical="top" wrapText="1"/>
    </xf>
    <xf numFmtId="0" fontId="9" fillId="0" borderId="0" xfId="0" applyFont="1" applyBorder="1" applyAlignment="1">
      <alignment horizontal="left" vertical="top" wrapText="1"/>
    </xf>
    <xf numFmtId="0" fontId="9" fillId="0" borderId="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8" fillId="4" borderId="13" xfId="0" applyFont="1" applyFill="1" applyBorder="1" applyAlignment="1">
      <alignment horizontal="center" vertical="top" wrapText="1"/>
    </xf>
    <xf numFmtId="0" fontId="8" fillId="4" borderId="16" xfId="0" applyFont="1" applyFill="1" applyBorder="1" applyAlignment="1">
      <alignment horizontal="center" vertical="top" wrapText="1"/>
    </xf>
    <xf numFmtId="0" fontId="8" fillId="4" borderId="14" xfId="0" applyFont="1" applyFill="1" applyBorder="1" applyAlignment="1">
      <alignment horizontal="center" vertical="top" wrapText="1"/>
    </xf>
    <xf numFmtId="49" fontId="9" fillId="0" borderId="13" xfId="0" applyNumberFormat="1" applyFont="1" applyBorder="1" applyAlignment="1">
      <alignment horizontal="left" vertical="top" wrapText="1"/>
    </xf>
    <xf numFmtId="49" fontId="9" fillId="0" borderId="16" xfId="0" applyNumberFormat="1" applyFont="1" applyBorder="1" applyAlignment="1">
      <alignment horizontal="left" vertical="top" wrapText="1"/>
    </xf>
    <xf numFmtId="49" fontId="9" fillId="0" borderId="14" xfId="0" applyNumberFormat="1" applyFont="1" applyBorder="1" applyAlignment="1">
      <alignment horizontal="left" vertical="top" wrapText="1"/>
    </xf>
    <xf numFmtId="49" fontId="9" fillId="0" borderId="2" xfId="0" applyNumberFormat="1" applyFont="1" applyBorder="1" applyAlignment="1">
      <alignment horizontal="left" vertical="top" wrapText="1"/>
    </xf>
    <xf numFmtId="49" fontId="9" fillId="0" borderId="0" xfId="0" applyNumberFormat="1" applyFont="1" applyAlignment="1">
      <alignment horizontal="left" vertical="top" wrapText="1"/>
    </xf>
    <xf numFmtId="49" fontId="9" fillId="0" borderId="7" xfId="0" applyNumberFormat="1" applyFont="1" applyBorder="1" applyAlignment="1">
      <alignment horizontal="left" vertical="top" wrapText="1"/>
    </xf>
    <xf numFmtId="0" fontId="9" fillId="4" borderId="13" xfId="0" applyFont="1" applyFill="1" applyBorder="1" applyAlignment="1">
      <alignment horizontal="center" vertical="top" wrapText="1"/>
    </xf>
    <xf numFmtId="0" fontId="9" fillId="4" borderId="4" xfId="0" applyFont="1" applyFill="1" applyBorder="1" applyAlignment="1">
      <alignment horizontal="center" vertical="top" wrapText="1"/>
    </xf>
    <xf numFmtId="0" fontId="9" fillId="4" borderId="6" xfId="0" applyFont="1" applyFill="1" applyBorder="1" applyAlignment="1">
      <alignment horizontal="center" vertical="top" wrapText="1"/>
    </xf>
    <xf numFmtId="0" fontId="9" fillId="0" borderId="1" xfId="0" applyFont="1" applyBorder="1" applyAlignment="1">
      <alignment horizontal="left" vertical="top" wrapText="1"/>
    </xf>
    <xf numFmtId="0" fontId="9" fillId="0" borderId="2" xfId="0" applyFont="1" applyBorder="1" applyAlignment="1">
      <alignment horizontal="left" vertical="top" wrapText="1"/>
    </xf>
    <xf numFmtId="0" fontId="9" fillId="0" borderId="3" xfId="0" applyFont="1" applyBorder="1" applyAlignment="1">
      <alignment horizontal="left" vertical="top" wrapText="1"/>
    </xf>
    <xf numFmtId="49" fontId="9" fillId="0" borderId="1" xfId="0" applyNumberFormat="1" applyFont="1" applyBorder="1" applyAlignment="1">
      <alignment horizontal="left" vertical="top" wrapText="1"/>
    </xf>
    <xf numFmtId="49" fontId="7" fillId="0" borderId="9" xfId="0" applyNumberFormat="1" applyFont="1" applyBorder="1" applyAlignment="1">
      <alignment horizontal="center" vertical="top" wrapText="1"/>
    </xf>
    <xf numFmtId="49" fontId="9" fillId="0" borderId="10" xfId="0" applyNumberFormat="1" applyFont="1" applyBorder="1" applyAlignment="1">
      <alignment vertical="top" wrapText="1"/>
    </xf>
    <xf numFmtId="49" fontId="9" fillId="0" borderId="11" xfId="0" applyNumberFormat="1" applyFont="1" applyBorder="1" applyAlignment="1">
      <alignment vertical="top"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9" fillId="4" borderId="1" xfId="0" applyFont="1" applyFill="1" applyBorder="1" applyAlignment="1">
      <alignment horizontal="center" vertical="top" wrapText="1"/>
    </xf>
    <xf numFmtId="0" fontId="8" fillId="4" borderId="3" xfId="0" applyFont="1" applyFill="1" applyBorder="1" applyAlignment="1">
      <alignment horizontal="center" vertical="top" wrapText="1"/>
    </xf>
    <xf numFmtId="0" fontId="8" fillId="4" borderId="8" xfId="0" applyFont="1" applyFill="1" applyBorder="1" applyAlignment="1">
      <alignment horizontal="center" vertical="top" wrapText="1"/>
    </xf>
    <xf numFmtId="0" fontId="8" fillId="4" borderId="5" xfId="0" applyFont="1" applyFill="1" applyBorder="1" applyAlignment="1">
      <alignment horizontal="center" vertical="top" wrapText="1"/>
    </xf>
    <xf numFmtId="0" fontId="2" fillId="0" borderId="16"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1" fontId="7" fillId="0" borderId="4" xfId="0" applyNumberFormat="1" applyFont="1" applyBorder="1" applyAlignment="1">
      <alignment horizontal="center" vertical="center" wrapText="1"/>
    </xf>
    <xf numFmtId="1" fontId="7" fillId="0" borderId="0" xfId="0" applyNumberFormat="1" applyFont="1" applyBorder="1" applyAlignment="1">
      <alignment horizontal="center" vertical="center" wrapText="1"/>
    </xf>
    <xf numFmtId="1" fontId="7" fillId="0" borderId="5" xfId="0" applyNumberFormat="1" applyFont="1" applyBorder="1" applyAlignment="1">
      <alignment horizontal="center" vertical="center" wrapText="1"/>
    </xf>
    <xf numFmtId="0" fontId="7" fillId="8" borderId="3" xfId="0" applyFont="1" applyFill="1" applyBorder="1" applyAlignment="1">
      <alignment horizontal="center" vertical="center" wrapText="1"/>
    </xf>
    <xf numFmtId="1" fontId="7" fillId="0" borderId="6" xfId="0" applyNumberFormat="1" applyFont="1" applyBorder="1" applyAlignment="1">
      <alignment horizontal="center" vertical="center" wrapText="1"/>
    </xf>
    <xf numFmtId="1" fontId="7" fillId="0" borderId="7" xfId="0" applyNumberFormat="1" applyFont="1" applyBorder="1" applyAlignment="1">
      <alignment horizontal="center" vertical="center" wrapText="1"/>
    </xf>
    <xf numFmtId="1" fontId="7" fillId="0" borderId="8" xfId="0" applyNumberFormat="1" applyFont="1" applyBorder="1" applyAlignment="1">
      <alignment horizontal="center" vertical="center" wrapText="1"/>
    </xf>
    <xf numFmtId="0" fontId="7" fillId="4" borderId="27" xfId="0" applyFont="1" applyFill="1" applyBorder="1" applyAlignment="1">
      <alignment horizontal="center" vertical="center" wrapText="1"/>
    </xf>
    <xf numFmtId="0" fontId="7" fillId="8" borderId="8"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8" xfId="0" applyFont="1" applyBorder="1" applyAlignment="1">
      <alignment horizontal="center" vertical="center" wrapText="1"/>
    </xf>
    <xf numFmtId="0" fontId="9" fillId="4" borderId="10"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7" fillId="2" borderId="24"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29" fillId="0" borderId="4" xfId="1" applyFont="1" applyBorder="1" applyAlignment="1" applyProtection="1">
      <alignment horizontal="center" vertical="center" wrapText="1"/>
    </xf>
    <xf numFmtId="0" fontId="29" fillId="0" borderId="0" xfId="1" applyFont="1" applyAlignment="1" applyProtection="1">
      <alignment horizontal="center" vertical="center" wrapText="1"/>
    </xf>
    <xf numFmtId="0" fontId="7" fillId="8" borderId="23" xfId="0" applyFont="1" applyFill="1" applyBorder="1" applyAlignment="1">
      <alignment horizontal="center" vertical="center" wrapTex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1" fontId="7" fillId="0" borderId="19" xfId="0" applyNumberFormat="1" applyFont="1" applyBorder="1" applyAlignment="1">
      <alignment horizontal="center" vertical="center" wrapText="1"/>
    </xf>
    <xf numFmtId="0" fontId="9" fillId="0" borderId="10" xfId="0" quotePrefix="1" applyFont="1" applyBorder="1" applyAlignment="1">
      <alignment horizontal="left" vertical="top" wrapText="1"/>
    </xf>
    <xf numFmtId="49" fontId="7" fillId="4" borderId="9" xfId="0" applyNumberFormat="1" applyFont="1" applyFill="1" applyBorder="1" applyAlignment="1">
      <alignment horizontal="center" vertical="top" wrapText="1"/>
    </xf>
    <xf numFmtId="49" fontId="9" fillId="0" borderId="9" xfId="0" applyNumberFormat="1" applyFont="1" applyBorder="1" applyAlignment="1">
      <alignment horizontal="left" vertical="top" wrapText="1"/>
    </xf>
    <xf numFmtId="0" fontId="8" fillId="2" borderId="17" xfId="0" applyFont="1" applyFill="1" applyBorder="1" applyAlignment="1">
      <alignment horizontal="center" vertical="top" wrapText="1"/>
    </xf>
    <xf numFmtId="49" fontId="7" fillId="0" borderId="10" xfId="0" applyNumberFormat="1" applyFont="1" applyBorder="1" applyAlignment="1">
      <alignment vertical="top" wrapText="1"/>
    </xf>
    <xf numFmtId="49" fontId="7" fillId="0" borderId="11" xfId="0" applyNumberFormat="1" applyFont="1" applyBorder="1" applyAlignment="1">
      <alignment vertical="top" wrapText="1"/>
    </xf>
    <xf numFmtId="49" fontId="7" fillId="0" borderId="12" xfId="0" applyNumberFormat="1" applyFont="1" applyBorder="1" applyAlignment="1">
      <alignment vertical="top" wrapText="1"/>
    </xf>
    <xf numFmtId="49" fontId="7" fillId="0" borderId="11" xfId="0" applyNumberFormat="1" applyFont="1" applyBorder="1" applyAlignment="1">
      <alignment horizontal="center" vertical="top" wrapText="1"/>
    </xf>
    <xf numFmtId="49" fontId="7" fillId="0" borderId="12" xfId="0" applyNumberFormat="1" applyFont="1" applyBorder="1" applyAlignment="1">
      <alignment horizontal="center" vertical="top" wrapText="1"/>
    </xf>
    <xf numFmtId="49" fontId="7" fillId="0" borderId="10" xfId="0" applyNumberFormat="1" applyFont="1" applyBorder="1" applyAlignment="1">
      <alignment horizontal="center" vertical="top" wrapText="1"/>
    </xf>
    <xf numFmtId="0" fontId="9" fillId="0" borderId="10" xfId="2" applyFont="1" applyBorder="1" applyAlignment="1">
      <alignment horizontal="left" vertical="top" wrapText="1"/>
    </xf>
    <xf numFmtId="0" fontId="9" fillId="0" borderId="11" xfId="2" applyFont="1" applyBorder="1" applyAlignment="1">
      <alignment horizontal="left" vertical="top" wrapText="1"/>
    </xf>
    <xf numFmtId="0" fontId="9" fillId="0" borderId="12" xfId="2" applyFont="1" applyBorder="1" applyAlignment="1">
      <alignment horizontal="left" vertical="top" wrapText="1"/>
    </xf>
    <xf numFmtId="0" fontId="9" fillId="0" borderId="10" xfId="0" applyFont="1" applyBorder="1" applyAlignment="1">
      <alignment vertical="top" wrapText="1"/>
    </xf>
    <xf numFmtId="0" fontId="9" fillId="0" borderId="11" xfId="0" applyFont="1" applyBorder="1" applyAlignment="1">
      <alignment vertical="top" wrapText="1"/>
    </xf>
    <xf numFmtId="0" fontId="9" fillId="0" borderId="12" xfId="0" applyFont="1" applyBorder="1" applyAlignment="1">
      <alignment vertical="top" wrapText="1"/>
    </xf>
    <xf numFmtId="49" fontId="9" fillId="0" borderId="12" xfId="0" applyNumberFormat="1" applyFont="1" applyBorder="1" applyAlignment="1">
      <alignment horizontal="left" vertical="top" wrapText="1"/>
    </xf>
    <xf numFmtId="49" fontId="9" fillId="4" borderId="10" xfId="0" applyNumberFormat="1" applyFont="1" applyFill="1" applyBorder="1" applyAlignment="1">
      <alignment horizontal="left" vertical="top" wrapText="1"/>
    </xf>
    <xf numFmtId="49" fontId="9" fillId="4" borderId="12" xfId="0" applyNumberFormat="1" applyFont="1" applyFill="1" applyBorder="1" applyAlignment="1">
      <alignment horizontal="left" vertical="top" wrapText="1"/>
    </xf>
    <xf numFmtId="0" fontId="9" fillId="2" borderId="10" xfId="0" applyFont="1" applyFill="1" applyBorder="1" applyAlignment="1">
      <alignment horizontal="center" vertical="top" wrapText="1"/>
    </xf>
    <xf numFmtId="0" fontId="9" fillId="2" borderId="11" xfId="0" applyFont="1" applyFill="1" applyBorder="1" applyAlignment="1">
      <alignment horizontal="center" vertical="top" wrapText="1"/>
    </xf>
    <xf numFmtId="0" fontId="9" fillId="2" borderId="12" xfId="0" applyFont="1" applyFill="1" applyBorder="1" applyAlignment="1">
      <alignment horizontal="center" vertical="top" wrapText="1"/>
    </xf>
    <xf numFmtId="0" fontId="9" fillId="4" borderId="10" xfId="0" applyFont="1" applyFill="1" applyBorder="1" applyAlignment="1">
      <alignment vertical="top" wrapText="1"/>
    </xf>
    <xf numFmtId="0" fontId="9" fillId="4" borderId="11" xfId="0" applyFont="1" applyFill="1" applyBorder="1" applyAlignment="1">
      <alignment vertical="top" wrapText="1"/>
    </xf>
    <xf numFmtId="0" fontId="9" fillId="4" borderId="12" xfId="0" applyFont="1" applyFill="1" applyBorder="1" applyAlignment="1">
      <alignment vertical="top" wrapText="1"/>
    </xf>
    <xf numFmtId="49" fontId="2" fillId="2" borderId="12" xfId="0" applyNumberFormat="1" applyFont="1" applyFill="1" applyBorder="1" applyAlignment="1">
      <alignment vertical="top" wrapText="1"/>
    </xf>
    <xf numFmtId="0" fontId="9" fillId="0" borderId="6" xfId="0" applyFont="1" applyBorder="1" applyAlignment="1">
      <alignment vertical="top" wrapText="1"/>
    </xf>
    <xf numFmtId="0" fontId="9" fillId="0" borderId="7" xfId="0" applyFont="1" applyBorder="1" applyAlignment="1">
      <alignment vertical="top" wrapText="1"/>
    </xf>
    <xf numFmtId="0" fontId="9" fillId="0" borderId="8" xfId="0" applyFont="1" applyBorder="1" applyAlignment="1">
      <alignment vertical="top" wrapText="1"/>
    </xf>
    <xf numFmtId="49" fontId="9" fillId="0" borderId="10" xfId="0" applyNumberFormat="1" applyFont="1" applyBorder="1" applyAlignment="1">
      <alignment horizontal="center" vertical="top" wrapText="1"/>
    </xf>
    <xf numFmtId="49" fontId="9" fillId="0" borderId="11" xfId="0" applyNumberFormat="1" applyFont="1" applyBorder="1" applyAlignment="1">
      <alignment horizontal="center" vertical="top" wrapText="1"/>
    </xf>
    <xf numFmtId="49" fontId="9" fillId="0" borderId="12" xfId="0" applyNumberFormat="1" applyFont="1" applyBorder="1" applyAlignment="1">
      <alignment horizontal="center" vertical="top" wrapText="1"/>
    </xf>
    <xf numFmtId="0" fontId="9" fillId="0" borderId="1" xfId="0" applyFont="1" applyBorder="1" applyAlignment="1">
      <alignment vertical="top" wrapText="1"/>
    </xf>
    <xf numFmtId="0" fontId="9" fillId="0" borderId="2" xfId="0" applyFont="1" applyBorder="1" applyAlignment="1">
      <alignment vertical="top" wrapText="1"/>
    </xf>
    <xf numFmtId="0" fontId="9" fillId="0" borderId="3" xfId="0" applyFont="1" applyBorder="1" applyAlignment="1">
      <alignment vertical="top" wrapText="1"/>
    </xf>
    <xf numFmtId="0" fontId="9" fillId="4" borderId="14" xfId="0" applyFont="1" applyFill="1" applyBorder="1" applyAlignment="1">
      <alignment horizontal="center" vertical="top" wrapText="1"/>
    </xf>
    <xf numFmtId="0" fontId="7" fillId="4" borderId="3" xfId="0" applyFont="1" applyFill="1" applyBorder="1" applyAlignment="1">
      <alignment horizontal="center" vertical="top" wrapText="1"/>
    </xf>
    <xf numFmtId="0" fontId="7" fillId="4" borderId="8" xfId="0" applyFont="1" applyFill="1" applyBorder="1" applyAlignment="1">
      <alignment horizontal="center" vertical="top" wrapText="1"/>
    </xf>
    <xf numFmtId="0" fontId="7" fillId="0" borderId="13" xfId="0" applyFont="1" applyBorder="1" applyAlignment="1">
      <alignment horizontal="center" vertical="center" wrapText="1"/>
    </xf>
    <xf numFmtId="2" fontId="7" fillId="0" borderId="19" xfId="0" applyNumberFormat="1" applyFont="1" applyBorder="1" applyAlignment="1">
      <alignment horizontal="center" vertical="center" wrapText="1"/>
    </xf>
    <xf numFmtId="0" fontId="7" fillId="0" borderId="14" xfId="0" applyFont="1" applyBorder="1" applyAlignment="1">
      <alignment horizontal="center" vertical="center" wrapText="1"/>
    </xf>
    <xf numFmtId="0" fontId="8" fillId="0" borderId="9"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9" fillId="4" borderId="10" xfId="0" applyFont="1" applyFill="1" applyBorder="1" applyAlignment="1">
      <alignment horizontal="center" vertical="top" wrapText="1"/>
    </xf>
    <xf numFmtId="0" fontId="9" fillId="4" borderId="11" xfId="0" applyFont="1" applyFill="1" applyBorder="1" applyAlignment="1">
      <alignment horizontal="center" vertical="top" wrapText="1"/>
    </xf>
    <xf numFmtId="0" fontId="9" fillId="4" borderId="12" xfId="0" applyFont="1" applyFill="1" applyBorder="1" applyAlignment="1">
      <alignment horizontal="center" vertical="top" wrapText="1"/>
    </xf>
    <xf numFmtId="0" fontId="7" fillId="0" borderId="16"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3" xfId="0" applyFont="1" applyBorder="1" applyAlignment="1">
      <alignment horizontal="center" vertical="center" wrapText="1"/>
    </xf>
    <xf numFmtId="0" fontId="7" fillId="2" borderId="9" xfId="0" applyFont="1" applyFill="1" applyBorder="1" applyAlignment="1">
      <alignment vertical="top" wrapText="1"/>
    </xf>
    <xf numFmtId="0" fontId="7" fillId="2" borderId="10" xfId="0" applyFont="1" applyFill="1" applyBorder="1" applyAlignment="1">
      <alignment vertical="top" wrapText="1"/>
    </xf>
    <xf numFmtId="0" fontId="7" fillId="0" borderId="9" xfId="0" applyFont="1" applyBorder="1" applyAlignment="1">
      <alignment vertical="top" wrapText="1"/>
    </xf>
    <xf numFmtId="49" fontId="9" fillId="0" borderId="12" xfId="0" applyNumberFormat="1" applyFont="1" applyBorder="1" applyAlignment="1">
      <alignment vertical="top" wrapText="1"/>
    </xf>
    <xf numFmtId="0" fontId="8" fillId="0" borderId="14" xfId="0" applyFont="1" applyBorder="1" applyAlignment="1">
      <alignment horizontal="center" vertical="center" wrapText="1"/>
    </xf>
    <xf numFmtId="0" fontId="7" fillId="4" borderId="23" xfId="0" applyFont="1" applyFill="1" applyBorder="1" applyAlignment="1">
      <alignment horizontal="center" vertical="center" wrapText="1"/>
    </xf>
    <xf numFmtId="0" fontId="7" fillId="7" borderId="21" xfId="0" applyFont="1" applyFill="1" applyBorder="1" applyAlignment="1">
      <alignment horizontal="center" vertical="center" wrapText="1"/>
    </xf>
    <xf numFmtId="0" fontId="7" fillId="7" borderId="22" xfId="0" applyFont="1" applyFill="1" applyBorder="1" applyAlignment="1">
      <alignment horizontal="center" vertical="center" wrapText="1"/>
    </xf>
    <xf numFmtId="0" fontId="7" fillId="7" borderId="23" xfId="0" applyFont="1" applyFill="1" applyBorder="1" applyAlignment="1">
      <alignment horizontal="center" vertical="center" wrapText="1"/>
    </xf>
    <xf numFmtId="0" fontId="7" fillId="7" borderId="24" xfId="0" applyFont="1" applyFill="1" applyBorder="1" applyAlignment="1">
      <alignment horizontal="center" vertical="center" wrapText="1"/>
    </xf>
    <xf numFmtId="0" fontId="7" fillId="7" borderId="25" xfId="0" applyFont="1" applyFill="1" applyBorder="1" applyAlignment="1">
      <alignment horizontal="center" vertical="center" wrapText="1"/>
    </xf>
    <xf numFmtId="0" fontId="7" fillId="7" borderId="26"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8" fillId="0" borderId="10" xfId="0" applyFont="1" applyBorder="1" applyAlignment="1">
      <alignment horizontal="center" vertical="center" wrapText="1"/>
    </xf>
    <xf numFmtId="0" fontId="8" fillId="0" borderId="12" xfId="0" applyFont="1" applyBorder="1" applyAlignment="1">
      <alignment horizontal="center" vertical="center" wrapText="1"/>
    </xf>
    <xf numFmtId="49" fontId="9" fillId="0" borderId="1" xfId="0" applyNumberFormat="1" applyFont="1" applyBorder="1" applyAlignment="1">
      <alignment horizontal="center" vertical="top" wrapText="1"/>
    </xf>
    <xf numFmtId="49" fontId="9" fillId="0" borderId="2" xfId="0" applyNumberFormat="1" applyFont="1" applyBorder="1" applyAlignment="1">
      <alignment horizontal="center" vertical="top" wrapText="1"/>
    </xf>
    <xf numFmtId="49" fontId="9" fillId="0" borderId="3" xfId="0" applyNumberFormat="1" applyFont="1" applyBorder="1" applyAlignment="1">
      <alignment horizontal="center" vertical="top" wrapText="1"/>
    </xf>
    <xf numFmtId="49" fontId="9" fillId="0" borderId="6" xfId="0" applyNumberFormat="1" applyFont="1" applyBorder="1" applyAlignment="1">
      <alignment horizontal="center" vertical="top" wrapText="1"/>
    </xf>
    <xf numFmtId="49" fontId="9" fillId="0" borderId="7" xfId="0" applyNumberFormat="1" applyFont="1" applyBorder="1" applyAlignment="1">
      <alignment horizontal="center" vertical="top" wrapText="1"/>
    </xf>
    <xf numFmtId="49" fontId="9" fillId="0" borderId="8" xfId="0" applyNumberFormat="1" applyFont="1" applyBorder="1" applyAlignment="1">
      <alignment horizontal="center" vertical="top" wrapText="1"/>
    </xf>
    <xf numFmtId="49" fontId="9" fillId="4" borderId="10" xfId="0" applyNumberFormat="1" applyFont="1" applyFill="1" applyBorder="1" applyAlignment="1">
      <alignment horizontal="center" vertical="top" wrapText="1"/>
    </xf>
    <xf numFmtId="49" fontId="9" fillId="4" borderId="11" xfId="0" applyNumberFormat="1" applyFont="1" applyFill="1" applyBorder="1" applyAlignment="1">
      <alignment horizontal="center" vertical="top" wrapText="1"/>
    </xf>
    <xf numFmtId="49" fontId="9" fillId="4" borderId="12" xfId="0" applyNumberFormat="1" applyFont="1" applyFill="1" applyBorder="1" applyAlignment="1">
      <alignment horizontal="center" vertical="top" wrapText="1"/>
    </xf>
    <xf numFmtId="0" fontId="44" fillId="4" borderId="1" xfId="0" applyFont="1" applyFill="1" applyBorder="1" applyAlignment="1">
      <alignment horizontal="center" vertical="center" wrapText="1"/>
    </xf>
    <xf numFmtId="0" fontId="44" fillId="4" borderId="2" xfId="0" applyFont="1" applyFill="1" applyBorder="1" applyAlignment="1">
      <alignment horizontal="center" vertical="center" wrapText="1"/>
    </xf>
    <xf numFmtId="0" fontId="44" fillId="4" borderId="3"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7" xfId="0" applyFont="1" applyFill="1" applyBorder="1" applyAlignment="1">
      <alignment horizontal="center" vertical="center" wrapText="1"/>
    </xf>
    <xf numFmtId="0" fontId="44" fillId="4" borderId="8" xfId="0" applyFont="1" applyFill="1" applyBorder="1" applyAlignment="1">
      <alignment horizontal="center" vertical="center" wrapText="1"/>
    </xf>
    <xf numFmtId="0" fontId="44" fillId="4" borderId="1" xfId="0" applyFont="1" applyFill="1" applyBorder="1" applyAlignment="1">
      <alignment horizontal="center" vertical="center"/>
    </xf>
    <xf numFmtId="0" fontId="44" fillId="4" borderId="3" xfId="0" applyFont="1" applyFill="1" applyBorder="1" applyAlignment="1">
      <alignment horizontal="center" vertical="center"/>
    </xf>
    <xf numFmtId="0" fontId="44" fillId="4" borderId="6" xfId="0" applyFont="1" applyFill="1" applyBorder="1" applyAlignment="1">
      <alignment horizontal="center" vertical="center"/>
    </xf>
    <xf numFmtId="0" fontId="44" fillId="4" borderId="8" xfId="0" applyFont="1" applyFill="1" applyBorder="1" applyAlignment="1">
      <alignment horizontal="center" vertical="center"/>
    </xf>
    <xf numFmtId="0" fontId="44" fillId="11" borderId="1" xfId="0" applyFont="1" applyFill="1" applyBorder="1" applyAlignment="1">
      <alignment horizontal="center" vertical="center"/>
    </xf>
    <xf numFmtId="0" fontId="44" fillId="11" borderId="2" xfId="0" applyFont="1" applyFill="1" applyBorder="1" applyAlignment="1">
      <alignment horizontal="center" vertical="center"/>
    </xf>
    <xf numFmtId="0" fontId="44" fillId="11" borderId="3" xfId="0" applyFont="1" applyFill="1" applyBorder="1" applyAlignment="1">
      <alignment horizontal="center" vertical="center"/>
    </xf>
    <xf numFmtId="0" fontId="44" fillId="11" borderId="4" xfId="0" applyFont="1" applyFill="1" applyBorder="1" applyAlignment="1">
      <alignment horizontal="center" vertical="center"/>
    </xf>
    <xf numFmtId="0" fontId="44" fillId="11" borderId="0" xfId="0" applyFont="1" applyFill="1" applyBorder="1" applyAlignment="1">
      <alignment horizontal="center" vertical="center"/>
    </xf>
    <xf numFmtId="0" fontId="44" fillId="11" borderId="5" xfId="0" applyFont="1" applyFill="1" applyBorder="1" applyAlignment="1">
      <alignment horizontal="center" vertical="center"/>
    </xf>
    <xf numFmtId="0" fontId="44" fillId="11" borderId="6" xfId="0" applyFont="1" applyFill="1" applyBorder="1" applyAlignment="1">
      <alignment horizontal="center" vertical="center"/>
    </xf>
    <xf numFmtId="0" fontId="44" fillId="11" borderId="7" xfId="0" applyFont="1" applyFill="1" applyBorder="1" applyAlignment="1">
      <alignment horizontal="center" vertical="center"/>
    </xf>
    <xf numFmtId="0" fontId="44" fillId="11" borderId="8" xfId="0" applyFont="1" applyFill="1" applyBorder="1" applyAlignment="1">
      <alignment horizontal="center" vertical="center"/>
    </xf>
    <xf numFmtId="0" fontId="44" fillId="4" borderId="10" xfId="0" applyFont="1" applyFill="1" applyBorder="1" applyAlignment="1">
      <alignment horizontal="center" vertical="center"/>
    </xf>
    <xf numFmtId="0" fontId="44" fillId="4" borderId="12" xfId="0" applyFont="1" applyFill="1" applyBorder="1" applyAlignment="1">
      <alignment horizontal="center" vertical="center"/>
    </xf>
    <xf numFmtId="0" fontId="44" fillId="9" borderId="10" xfId="0" applyFont="1" applyFill="1" applyBorder="1" applyAlignment="1">
      <alignment horizontal="center" vertical="center"/>
    </xf>
    <xf numFmtId="0" fontId="44" fillId="9" borderId="11" xfId="0" applyFont="1" applyFill="1" applyBorder="1" applyAlignment="1">
      <alignment horizontal="center" vertical="center"/>
    </xf>
    <xf numFmtId="0" fontId="44" fillId="9" borderId="12" xfId="0" applyFont="1" applyFill="1" applyBorder="1" applyAlignment="1">
      <alignment horizontal="center" vertical="center"/>
    </xf>
    <xf numFmtId="0" fontId="44" fillId="4" borderId="11" xfId="0" applyFont="1" applyFill="1" applyBorder="1" applyAlignment="1">
      <alignment horizontal="center" vertical="center"/>
    </xf>
    <xf numFmtId="0" fontId="47" fillId="10" borderId="10" xfId="0" applyFont="1" applyFill="1" applyBorder="1" applyAlignment="1">
      <alignment horizontal="left" vertical="center" wrapText="1"/>
    </xf>
    <xf numFmtId="0" fontId="47" fillId="10" borderId="11" xfId="0" applyFont="1" applyFill="1" applyBorder="1" applyAlignment="1">
      <alignment horizontal="left" vertical="center" wrapText="1"/>
    </xf>
    <xf numFmtId="0" fontId="47" fillId="10" borderId="12" xfId="0" applyFont="1" applyFill="1" applyBorder="1" applyAlignment="1">
      <alignment horizontal="left" vertical="center" wrapText="1"/>
    </xf>
    <xf numFmtId="164" fontId="42" fillId="0" borderId="10" xfId="0" applyNumberFormat="1" applyFont="1" applyBorder="1" applyAlignment="1">
      <alignment horizontal="center"/>
    </xf>
    <xf numFmtId="164" fontId="42" fillId="0" borderId="12" xfId="0" applyNumberFormat="1" applyFont="1" applyBorder="1" applyAlignment="1">
      <alignment horizontal="center"/>
    </xf>
    <xf numFmtId="164" fontId="47" fillId="2" borderId="1" xfId="0" applyNumberFormat="1" applyFont="1" applyFill="1" applyBorder="1" applyAlignment="1">
      <alignment horizontal="center"/>
    </xf>
    <xf numFmtId="164" fontId="47" fillId="2" borderId="3" xfId="0" applyNumberFormat="1" applyFont="1" applyFill="1" applyBorder="1" applyAlignment="1">
      <alignment horizontal="center"/>
    </xf>
    <xf numFmtId="0" fontId="49" fillId="2" borderId="28" xfId="0" applyFont="1" applyFill="1" applyBorder="1" applyAlignment="1">
      <alignment horizontal="center" vertical="center"/>
    </xf>
    <xf numFmtId="0" fontId="49" fillId="2" borderId="29" xfId="0" applyFont="1" applyFill="1" applyBorder="1" applyAlignment="1">
      <alignment horizontal="center" vertical="center"/>
    </xf>
    <xf numFmtId="1" fontId="42" fillId="2" borderId="10" xfId="0" applyNumberFormat="1" applyFont="1" applyFill="1" applyBorder="1" applyAlignment="1">
      <alignment horizontal="center" vertical="center" wrapText="1"/>
    </xf>
    <xf numFmtId="1" fontId="42" fillId="2" borderId="12" xfId="0" applyNumberFormat="1" applyFont="1" applyFill="1" applyBorder="1" applyAlignment="1">
      <alignment horizontal="center" vertical="center" wrapText="1"/>
    </xf>
    <xf numFmtId="0" fontId="44" fillId="8" borderId="10" xfId="0" applyFont="1" applyFill="1" applyBorder="1" applyAlignment="1">
      <alignment horizontal="center" vertical="center"/>
    </xf>
    <xf numFmtId="0" fontId="44" fillId="8" borderId="11" xfId="0" applyFont="1" applyFill="1" applyBorder="1" applyAlignment="1">
      <alignment horizontal="center" vertical="center"/>
    </xf>
    <xf numFmtId="0" fontId="44" fillId="8" borderId="12" xfId="0" applyFont="1" applyFill="1" applyBorder="1" applyAlignment="1">
      <alignment horizontal="center" vertical="center"/>
    </xf>
    <xf numFmtId="0" fontId="44" fillId="2" borderId="10" xfId="0" applyFont="1" applyFill="1" applyBorder="1" applyAlignment="1">
      <alignment horizontal="center" vertical="center"/>
    </xf>
    <xf numFmtId="0" fontId="44" fillId="2" borderId="12" xfId="0" applyFont="1" applyFill="1" applyBorder="1" applyAlignment="1">
      <alignment horizontal="center" vertical="center"/>
    </xf>
    <xf numFmtId="0" fontId="44" fillId="7" borderId="10" xfId="0" applyFont="1" applyFill="1" applyBorder="1" applyAlignment="1">
      <alignment horizontal="center" vertical="center"/>
    </xf>
    <xf numFmtId="0" fontId="44" fillId="7" borderId="11" xfId="0" applyFont="1" applyFill="1" applyBorder="1" applyAlignment="1">
      <alignment horizontal="center" vertical="center"/>
    </xf>
    <xf numFmtId="0" fontId="44" fillId="7" borderId="12" xfId="0" applyFont="1" applyFill="1" applyBorder="1" applyAlignment="1">
      <alignment horizontal="center" vertical="center"/>
    </xf>
    <xf numFmtId="0" fontId="47" fillId="2" borderId="10"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1" xfId="0" applyFont="1" applyFill="1" applyBorder="1" applyAlignment="1">
      <alignment horizontal="left" vertical="center" wrapText="1"/>
    </xf>
    <xf numFmtId="0" fontId="47" fillId="2" borderId="2"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2" fillId="0" borderId="10" xfId="0" applyFont="1" applyBorder="1" applyAlignment="1">
      <alignment horizontal="center" vertical="center" wrapText="1"/>
    </xf>
    <xf numFmtId="0" fontId="7" fillId="4" borderId="16"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49" fillId="13" borderId="10" xfId="0" applyFont="1" applyFill="1" applyBorder="1" applyAlignment="1">
      <alignment horizontal="center" vertical="center"/>
    </xf>
    <xf numFmtId="0" fontId="49" fillId="13" borderId="11" xfId="0" applyFont="1" applyFill="1" applyBorder="1" applyAlignment="1">
      <alignment horizontal="center" vertical="center"/>
    </xf>
    <xf numFmtId="0" fontId="49" fillId="13" borderId="12" xfId="0" applyFont="1" applyFill="1" applyBorder="1" applyAlignment="1">
      <alignment horizontal="center" vertical="center"/>
    </xf>
    <xf numFmtId="0" fontId="7" fillId="4" borderId="9" xfId="0" applyFont="1" applyFill="1" applyBorder="1" applyAlignment="1">
      <alignment horizontal="left" vertical="center" wrapText="1"/>
    </xf>
    <xf numFmtId="0" fontId="6" fillId="3" borderId="9"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4" fillId="0" borderId="0" xfId="0" applyFont="1" applyAlignment="1">
      <alignment horizontal="center" vertical="center"/>
    </xf>
    <xf numFmtId="0" fontId="5" fillId="0" borderId="0" xfId="1" applyAlignment="1" applyProtection="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cellXfs>
  <cellStyles count="5">
    <cellStyle name="Hyperlink" xfId="1" builtinId="8"/>
    <cellStyle name="Normal" xfId="0" builtinId="0"/>
    <cellStyle name="Normal 2" xfId="2"/>
    <cellStyle name="Standard 2" xfId="3"/>
    <cellStyle name="Standard 2 2" xfId="4"/>
  </cellStyles>
  <dxfs count="2">
    <dxf>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22</xdr:col>
      <xdr:colOff>476250</xdr:colOff>
      <xdr:row>1</xdr:row>
      <xdr:rowOff>63500</xdr:rowOff>
    </xdr:from>
    <xdr:to>
      <xdr:col>25</xdr:col>
      <xdr:colOff>298451</xdr:colOff>
      <xdr:row>8</xdr:row>
      <xdr:rowOff>184150</xdr:rowOff>
    </xdr:to>
    <xdr:pic>
      <xdr:nvPicPr>
        <xdr:cNvPr id="2" name="Picture 1">
          <a:extLst>
            <a:ext uri="{FF2B5EF4-FFF2-40B4-BE49-F238E27FC236}">
              <a16:creationId xmlns="" xmlns:a16="http://schemas.microsoft.com/office/drawing/2014/main" id="{6AA02352-B46B-4E23-8A50-7EC18D38E6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53000" y="317500"/>
          <a:ext cx="1311276" cy="189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501650</xdr:colOff>
      <xdr:row>2</xdr:row>
      <xdr:rowOff>98425</xdr:rowOff>
    </xdr:from>
    <xdr:to>
      <xdr:col>4</xdr:col>
      <xdr:colOff>1101725</xdr:colOff>
      <xdr:row>6</xdr:row>
      <xdr:rowOff>41275</xdr:rowOff>
    </xdr:to>
    <xdr:pic>
      <xdr:nvPicPr>
        <xdr:cNvPr id="3" name="Picture 3">
          <a:extLst>
            <a:ext uri="{FF2B5EF4-FFF2-40B4-BE49-F238E27FC236}">
              <a16:creationId xmlns="" xmlns:a16="http://schemas.microsoft.com/office/drawing/2014/main" id="{FCBEF849-4E82-4AC1-9B65-6F458D283D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 y="606425"/>
          <a:ext cx="3203575" cy="95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592811</xdr:colOff>
      <xdr:row>1</xdr:row>
      <xdr:rowOff>10010</xdr:rowOff>
    </xdr:from>
    <xdr:to>
      <xdr:col>23</xdr:col>
      <xdr:colOff>408284</xdr:colOff>
      <xdr:row>9</xdr:row>
      <xdr:rowOff>147396</xdr:rowOff>
    </xdr:to>
    <xdr:pic>
      <xdr:nvPicPr>
        <xdr:cNvPr id="2" name="Picture 1">
          <a:extLst>
            <a:ext uri="{FF2B5EF4-FFF2-40B4-BE49-F238E27FC236}">
              <a16:creationId xmlns="" xmlns:a16="http://schemas.microsoft.com/office/drawing/2014/main" id="{3FA2B52A-B42D-4323-B97F-1CE5D0F3CD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92514" y="252171"/>
          <a:ext cx="1446024" cy="2074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xdr:row>
      <xdr:rowOff>114300</xdr:rowOff>
    </xdr:from>
    <xdr:to>
      <xdr:col>3</xdr:col>
      <xdr:colOff>2379407</xdr:colOff>
      <xdr:row>8</xdr:row>
      <xdr:rowOff>0</xdr:rowOff>
    </xdr:to>
    <xdr:pic>
      <xdr:nvPicPr>
        <xdr:cNvPr id="3" name="Picture 3">
          <a:extLst>
            <a:ext uri="{FF2B5EF4-FFF2-40B4-BE49-F238E27FC236}">
              <a16:creationId xmlns="" xmlns:a16="http://schemas.microsoft.com/office/drawing/2014/main" id="{F3DE9178-1A4B-4076-9D87-721FBC3B61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975" y="857250"/>
          <a:ext cx="33242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421821</xdr:colOff>
      <xdr:row>2</xdr:row>
      <xdr:rowOff>163286</xdr:rowOff>
    </xdr:from>
    <xdr:to>
      <xdr:col>3</xdr:col>
      <xdr:colOff>2539489</xdr:colOff>
      <xdr:row>7</xdr:row>
      <xdr:rowOff>36018</xdr:rowOff>
    </xdr:to>
    <xdr:pic>
      <xdr:nvPicPr>
        <xdr:cNvPr id="2" name="Picture 1">
          <a:extLst>
            <a:ext uri="{FF2B5EF4-FFF2-40B4-BE49-F238E27FC236}">
              <a16:creationId xmlns="" xmlns:a16="http://schemas.microsoft.com/office/drawing/2014/main" id="{4EDC7325-6B39-4D3D-B626-464634517E64}"/>
            </a:ext>
          </a:extLst>
        </xdr:cNvPr>
        <xdr:cNvPicPr>
          <a:picLocks noChangeAspect="1"/>
        </xdr:cNvPicPr>
      </xdr:nvPicPr>
      <xdr:blipFill>
        <a:blip xmlns:r="http://schemas.openxmlformats.org/officeDocument/2006/relationships" r:embed="rId1"/>
        <a:stretch>
          <a:fillRect/>
        </a:stretch>
      </xdr:blipFill>
      <xdr:spPr>
        <a:xfrm>
          <a:off x="639535" y="653143"/>
          <a:ext cx="3328704" cy="1097375"/>
        </a:xfrm>
        <a:prstGeom prst="rect">
          <a:avLst/>
        </a:prstGeom>
      </xdr:spPr>
    </xdr:pic>
    <xdr:clientData/>
  </xdr:twoCellAnchor>
  <xdr:twoCellAnchor editAs="oneCell">
    <xdr:from>
      <xdr:col>22</xdr:col>
      <xdr:colOff>63500</xdr:colOff>
      <xdr:row>0</xdr:row>
      <xdr:rowOff>206375</xdr:rowOff>
    </xdr:from>
    <xdr:to>
      <xdr:col>24</xdr:col>
      <xdr:colOff>333627</xdr:colOff>
      <xdr:row>9</xdr:row>
      <xdr:rowOff>2964</xdr:rowOff>
    </xdr:to>
    <xdr:pic>
      <xdr:nvPicPr>
        <xdr:cNvPr id="3" name="Picture 2">
          <a:extLst>
            <a:ext uri="{FF2B5EF4-FFF2-40B4-BE49-F238E27FC236}">
              <a16:creationId xmlns="" xmlns:a16="http://schemas.microsoft.com/office/drawing/2014/main" id="{5699E70B-24B0-4334-BA2B-7463B79F688D}"/>
            </a:ext>
          </a:extLst>
        </xdr:cNvPr>
        <xdr:cNvPicPr>
          <a:picLocks noChangeAspect="1"/>
        </xdr:cNvPicPr>
      </xdr:nvPicPr>
      <xdr:blipFill>
        <a:blip xmlns:r="http://schemas.openxmlformats.org/officeDocument/2006/relationships" r:embed="rId2"/>
        <a:stretch>
          <a:fillRect/>
        </a:stretch>
      </xdr:blipFill>
      <xdr:spPr>
        <a:xfrm>
          <a:off x="18637250" y="206375"/>
          <a:ext cx="1444877" cy="20728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269875</xdr:colOff>
      <xdr:row>3</xdr:row>
      <xdr:rowOff>15875</xdr:rowOff>
    </xdr:from>
    <xdr:to>
      <xdr:col>3</xdr:col>
      <xdr:colOff>3592483</xdr:colOff>
      <xdr:row>7</xdr:row>
      <xdr:rowOff>146022</xdr:rowOff>
    </xdr:to>
    <xdr:pic>
      <xdr:nvPicPr>
        <xdr:cNvPr id="2" name="Picture 1">
          <a:extLst>
            <a:ext uri="{FF2B5EF4-FFF2-40B4-BE49-F238E27FC236}">
              <a16:creationId xmlns="" xmlns:a16="http://schemas.microsoft.com/office/drawing/2014/main" id="{36846777-64E4-4482-9169-52B1B7F4FBC2}"/>
            </a:ext>
          </a:extLst>
        </xdr:cNvPr>
        <xdr:cNvPicPr>
          <a:picLocks noChangeAspect="1"/>
        </xdr:cNvPicPr>
      </xdr:nvPicPr>
      <xdr:blipFill>
        <a:blip xmlns:r="http://schemas.openxmlformats.org/officeDocument/2006/relationships" r:embed="rId1"/>
        <a:stretch>
          <a:fillRect/>
        </a:stretch>
      </xdr:blipFill>
      <xdr:spPr>
        <a:xfrm>
          <a:off x="2508250" y="777875"/>
          <a:ext cx="3322608" cy="1146147"/>
        </a:xfrm>
        <a:prstGeom prst="rect">
          <a:avLst/>
        </a:prstGeom>
      </xdr:spPr>
    </xdr:pic>
    <xdr:clientData/>
  </xdr:twoCellAnchor>
  <xdr:twoCellAnchor editAs="oneCell">
    <xdr:from>
      <xdr:col>19</xdr:col>
      <xdr:colOff>600178</xdr:colOff>
      <xdr:row>0</xdr:row>
      <xdr:rowOff>155677</xdr:rowOff>
    </xdr:from>
    <xdr:to>
      <xdr:col>21</xdr:col>
      <xdr:colOff>514911</xdr:colOff>
      <xdr:row>8</xdr:row>
      <xdr:rowOff>15363</xdr:rowOff>
    </xdr:to>
    <xdr:pic>
      <xdr:nvPicPr>
        <xdr:cNvPr id="3" name="Picture 2">
          <a:extLst>
            <a:ext uri="{FF2B5EF4-FFF2-40B4-BE49-F238E27FC236}">
              <a16:creationId xmlns="" xmlns:a16="http://schemas.microsoft.com/office/drawing/2014/main" id="{FEBDAAD5-6E0E-4DAF-8D5A-08A7792C0725}"/>
            </a:ext>
          </a:extLst>
        </xdr:cNvPr>
        <xdr:cNvPicPr>
          <a:picLocks noChangeAspect="1"/>
        </xdr:cNvPicPr>
      </xdr:nvPicPr>
      <xdr:blipFill>
        <a:blip xmlns:r="http://schemas.openxmlformats.org/officeDocument/2006/relationships" r:embed="rId2"/>
        <a:stretch>
          <a:fillRect/>
        </a:stretch>
      </xdr:blipFill>
      <xdr:spPr>
        <a:xfrm>
          <a:off x="17944896" y="155677"/>
          <a:ext cx="1451023" cy="18261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187817</xdr:colOff>
      <xdr:row>1</xdr:row>
      <xdr:rowOff>67077</xdr:rowOff>
    </xdr:from>
    <xdr:to>
      <xdr:col>5</xdr:col>
      <xdr:colOff>655385</xdr:colOff>
      <xdr:row>5</xdr:row>
      <xdr:rowOff>70510</xdr:rowOff>
    </xdr:to>
    <xdr:pic>
      <xdr:nvPicPr>
        <xdr:cNvPr id="2" name="Picture 1">
          <a:extLst>
            <a:ext uri="{FF2B5EF4-FFF2-40B4-BE49-F238E27FC236}">
              <a16:creationId xmlns="" xmlns:a16="http://schemas.microsoft.com/office/drawing/2014/main" id="{79EC3A3C-8288-4139-AB1C-F27079226CDE}"/>
            </a:ext>
          </a:extLst>
        </xdr:cNvPr>
        <xdr:cNvPicPr>
          <a:picLocks noChangeAspect="1"/>
        </xdr:cNvPicPr>
      </xdr:nvPicPr>
      <xdr:blipFill>
        <a:blip xmlns:r="http://schemas.openxmlformats.org/officeDocument/2006/relationships" r:embed="rId1"/>
        <a:stretch>
          <a:fillRect/>
        </a:stretch>
      </xdr:blipFill>
      <xdr:spPr>
        <a:xfrm>
          <a:off x="791514" y="308556"/>
          <a:ext cx="3231160" cy="969348"/>
        </a:xfrm>
        <a:prstGeom prst="rect">
          <a:avLst/>
        </a:prstGeom>
      </xdr:spPr>
    </xdr:pic>
    <xdr:clientData/>
  </xdr:twoCellAnchor>
  <xdr:twoCellAnchor editAs="oneCell">
    <xdr:from>
      <xdr:col>20</xdr:col>
      <xdr:colOff>523203</xdr:colOff>
      <xdr:row>0</xdr:row>
      <xdr:rowOff>53662</xdr:rowOff>
    </xdr:from>
    <xdr:to>
      <xdr:col>23</xdr:col>
      <xdr:colOff>202141</xdr:colOff>
      <xdr:row>7</xdr:row>
      <xdr:rowOff>100821</xdr:rowOff>
    </xdr:to>
    <xdr:pic>
      <xdr:nvPicPr>
        <xdr:cNvPr id="3" name="Picture 2">
          <a:extLst>
            <a:ext uri="{FF2B5EF4-FFF2-40B4-BE49-F238E27FC236}">
              <a16:creationId xmlns="" xmlns:a16="http://schemas.microsoft.com/office/drawing/2014/main" id="{DEC4C278-F841-4A0A-B6A5-4E2221A1683F}"/>
            </a:ext>
          </a:extLst>
        </xdr:cNvPr>
        <xdr:cNvPicPr>
          <a:picLocks noChangeAspect="1"/>
        </xdr:cNvPicPr>
      </xdr:nvPicPr>
      <xdr:blipFill>
        <a:blip xmlns:r="http://schemas.openxmlformats.org/officeDocument/2006/relationships" r:embed="rId2"/>
        <a:stretch>
          <a:fillRect/>
        </a:stretch>
      </xdr:blipFill>
      <xdr:spPr>
        <a:xfrm>
          <a:off x="13764295" y="53662"/>
          <a:ext cx="1329043" cy="17375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476250</xdr:colOff>
      <xdr:row>1</xdr:row>
      <xdr:rowOff>63500</xdr:rowOff>
    </xdr:from>
    <xdr:to>
      <xdr:col>25</xdr:col>
      <xdr:colOff>622301</xdr:colOff>
      <xdr:row>9</xdr:row>
      <xdr:rowOff>3175</xdr:rowOff>
    </xdr:to>
    <xdr:pic>
      <xdr:nvPicPr>
        <xdr:cNvPr id="2" name="Picture 1">
          <a:extLst>
            <a:ext uri="{FF2B5EF4-FFF2-40B4-BE49-F238E27FC236}">
              <a16:creationId xmlns="" xmlns:a16="http://schemas.microsoft.com/office/drawing/2014/main" id="{6AA02352-B46B-4E23-8A50-7EC18D38E6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21150" y="311150"/>
          <a:ext cx="1327151" cy="185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501650</xdr:colOff>
      <xdr:row>2</xdr:row>
      <xdr:rowOff>98425</xdr:rowOff>
    </xdr:from>
    <xdr:to>
      <xdr:col>3</xdr:col>
      <xdr:colOff>1025525</xdr:colOff>
      <xdr:row>6</xdr:row>
      <xdr:rowOff>41275</xdr:rowOff>
    </xdr:to>
    <xdr:pic>
      <xdr:nvPicPr>
        <xdr:cNvPr id="3" name="Picture 3">
          <a:extLst>
            <a:ext uri="{FF2B5EF4-FFF2-40B4-BE49-F238E27FC236}">
              <a16:creationId xmlns="" xmlns:a16="http://schemas.microsoft.com/office/drawing/2014/main" id="{FCBEF849-4E82-4AC1-9B65-6F458D283D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0725" y="593725"/>
          <a:ext cx="32004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592811</xdr:colOff>
      <xdr:row>1</xdr:row>
      <xdr:rowOff>10010</xdr:rowOff>
    </xdr:from>
    <xdr:to>
      <xdr:col>24</xdr:col>
      <xdr:colOff>608309</xdr:colOff>
      <xdr:row>9</xdr:row>
      <xdr:rowOff>147396</xdr:rowOff>
    </xdr:to>
    <xdr:pic>
      <xdr:nvPicPr>
        <xdr:cNvPr id="2" name="Picture 1">
          <a:extLst>
            <a:ext uri="{FF2B5EF4-FFF2-40B4-BE49-F238E27FC236}">
              <a16:creationId xmlns="" xmlns:a16="http://schemas.microsoft.com/office/drawing/2014/main" id="{3FA2B52A-B42D-4323-B97F-1CE5D0F3CD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04461" y="257660"/>
          <a:ext cx="1444248" cy="2118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xdr:row>
      <xdr:rowOff>114300</xdr:rowOff>
    </xdr:from>
    <xdr:to>
      <xdr:col>3</xdr:col>
      <xdr:colOff>531557</xdr:colOff>
      <xdr:row>8</xdr:row>
      <xdr:rowOff>0</xdr:rowOff>
    </xdr:to>
    <xdr:pic>
      <xdr:nvPicPr>
        <xdr:cNvPr id="3" name="Picture 3">
          <a:extLst>
            <a:ext uri="{FF2B5EF4-FFF2-40B4-BE49-F238E27FC236}">
              <a16:creationId xmlns="" xmlns:a16="http://schemas.microsoft.com/office/drawing/2014/main" id="{F3DE9178-1A4B-4076-9D87-721FBC3B61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975" y="857250"/>
          <a:ext cx="3331907"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caia.co.za/"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caia.co.za/"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aia.co.za/"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aia.co.za/"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aia.co.za/"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caia.co.za/"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caia.co.z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385"/>
  <sheetViews>
    <sheetView showGridLines="0" tabSelected="1" zoomScale="110" zoomScaleNormal="110" zoomScaleSheetLayoutView="100" zoomScalePageLayoutView="55" workbookViewId="0">
      <selection activeCell="J18" sqref="J18:Z18"/>
    </sheetView>
  </sheetViews>
  <sheetFormatPr defaultRowHeight="14.25" x14ac:dyDescent="0.2"/>
  <cols>
    <col min="1" max="1" width="3.28515625" style="1" customWidth="1"/>
    <col min="2" max="2" width="10.28515625" style="5" customWidth="1"/>
    <col min="3" max="3" width="10.85546875" style="5" customWidth="1"/>
    <col min="4" max="4" width="17.85546875" style="5" customWidth="1"/>
    <col min="5" max="5" width="25.42578125" style="5" customWidth="1"/>
    <col min="6" max="6" width="13.5703125" style="5" customWidth="1"/>
    <col min="7" max="7" width="12.85546875" style="34" customWidth="1"/>
    <col min="8" max="9" width="9.140625" style="1"/>
    <col min="10" max="10" width="6.7109375" style="1" customWidth="1"/>
    <col min="11" max="11" width="18.140625" style="1" customWidth="1"/>
    <col min="12" max="12" width="3.140625" style="1" customWidth="1"/>
    <col min="13" max="13" width="2.7109375" style="1" customWidth="1"/>
    <col min="14" max="14" width="18" style="1" customWidth="1"/>
    <col min="15" max="15" width="29.85546875" style="1" customWidth="1"/>
    <col min="16" max="16" width="10.42578125" style="5" customWidth="1"/>
    <col min="17" max="17" width="11.140625" style="5" customWidth="1"/>
    <col min="18" max="18" width="9.140625" style="5" customWidth="1"/>
    <col min="19" max="19" width="9.140625" style="5"/>
    <col min="20" max="20" width="9.140625" style="1" customWidth="1"/>
    <col min="21" max="21" width="4.5703125" style="5" customWidth="1"/>
    <col min="22" max="22" width="5.28515625" style="5" customWidth="1"/>
    <col min="23" max="23" width="2.42578125" style="5" customWidth="1"/>
    <col min="24" max="24" width="9.85546875" style="5" customWidth="1"/>
    <col min="25" max="25" width="5.5703125" style="2" customWidth="1"/>
    <col min="26" max="26" width="17.140625" style="1" customWidth="1"/>
    <col min="27" max="256" width="9.140625" style="1"/>
    <col min="257" max="257" width="3.28515625" style="1" customWidth="1"/>
    <col min="258" max="258" width="10.28515625" style="1" customWidth="1"/>
    <col min="259" max="259" width="10.85546875" style="1" customWidth="1"/>
    <col min="260" max="260" width="17.85546875" style="1" customWidth="1"/>
    <col min="261" max="261" width="25.42578125" style="1" customWidth="1"/>
    <col min="262" max="262" width="13.5703125" style="1" customWidth="1"/>
    <col min="263" max="263" width="11.5703125" style="1" customWidth="1"/>
    <col min="264" max="265" width="9.140625" style="1"/>
    <col min="266" max="266" width="13.7109375" style="1" customWidth="1"/>
    <col min="267" max="267" width="18.140625" style="1" customWidth="1"/>
    <col min="268" max="268" width="12.5703125" style="1" customWidth="1"/>
    <col min="269" max="269" width="2.7109375" style="1" customWidth="1"/>
    <col min="270" max="270" width="10.28515625" style="1" customWidth="1"/>
    <col min="271" max="271" width="16.85546875" style="1" customWidth="1"/>
    <col min="272" max="272" width="10.42578125" style="1" customWidth="1"/>
    <col min="273" max="273" width="11.140625" style="1" customWidth="1"/>
    <col min="274" max="279" width="9.140625" style="1"/>
    <col min="280" max="280" width="14.7109375" style="1" customWidth="1"/>
    <col min="281" max="512" width="9.140625" style="1"/>
    <col min="513" max="513" width="3.28515625" style="1" customWidth="1"/>
    <col min="514" max="514" width="10.28515625" style="1" customWidth="1"/>
    <col min="515" max="515" width="10.85546875" style="1" customWidth="1"/>
    <col min="516" max="516" width="17.85546875" style="1" customWidth="1"/>
    <col min="517" max="517" width="25.42578125" style="1" customWidth="1"/>
    <col min="518" max="518" width="13.5703125" style="1" customWidth="1"/>
    <col min="519" max="519" width="11.5703125" style="1" customWidth="1"/>
    <col min="520" max="521" width="9.140625" style="1"/>
    <col min="522" max="522" width="13.7109375" style="1" customWidth="1"/>
    <col min="523" max="523" width="18.140625" style="1" customWidth="1"/>
    <col min="524" max="524" width="12.5703125" style="1" customWidth="1"/>
    <col min="525" max="525" width="2.7109375" style="1" customWidth="1"/>
    <col min="526" max="526" width="10.28515625" style="1" customWidth="1"/>
    <col min="527" max="527" width="16.85546875" style="1" customWidth="1"/>
    <col min="528" max="528" width="10.42578125" style="1" customWidth="1"/>
    <col min="529" max="529" width="11.140625" style="1" customWidth="1"/>
    <col min="530" max="535" width="9.140625" style="1"/>
    <col min="536" max="536" width="14.7109375" style="1" customWidth="1"/>
    <col min="537" max="768" width="9.140625" style="1"/>
    <col min="769" max="769" width="3.28515625" style="1" customWidth="1"/>
    <col min="770" max="770" width="10.28515625" style="1" customWidth="1"/>
    <col min="771" max="771" width="10.85546875" style="1" customWidth="1"/>
    <col min="772" max="772" width="17.85546875" style="1" customWidth="1"/>
    <col min="773" max="773" width="25.42578125" style="1" customWidth="1"/>
    <col min="774" max="774" width="13.5703125" style="1" customWidth="1"/>
    <col min="775" max="775" width="11.5703125" style="1" customWidth="1"/>
    <col min="776" max="777" width="9.140625" style="1"/>
    <col min="778" max="778" width="13.7109375" style="1" customWidth="1"/>
    <col min="779" max="779" width="18.140625" style="1" customWidth="1"/>
    <col min="780" max="780" width="12.5703125" style="1" customWidth="1"/>
    <col min="781" max="781" width="2.7109375" style="1" customWidth="1"/>
    <col min="782" max="782" width="10.28515625" style="1" customWidth="1"/>
    <col min="783" max="783" width="16.85546875" style="1" customWidth="1"/>
    <col min="784" max="784" width="10.42578125" style="1" customWidth="1"/>
    <col min="785" max="785" width="11.140625" style="1" customWidth="1"/>
    <col min="786" max="791" width="9.140625" style="1"/>
    <col min="792" max="792" width="14.7109375" style="1" customWidth="1"/>
    <col min="793" max="1024" width="9.140625" style="1"/>
    <col min="1025" max="1025" width="3.28515625" style="1" customWidth="1"/>
    <col min="1026" max="1026" width="10.28515625" style="1" customWidth="1"/>
    <col min="1027" max="1027" width="10.85546875" style="1" customWidth="1"/>
    <col min="1028" max="1028" width="17.85546875" style="1" customWidth="1"/>
    <col min="1029" max="1029" width="25.42578125" style="1" customWidth="1"/>
    <col min="1030" max="1030" width="13.5703125" style="1" customWidth="1"/>
    <col min="1031" max="1031" width="11.5703125" style="1" customWidth="1"/>
    <col min="1032" max="1033" width="9.140625" style="1"/>
    <col min="1034" max="1034" width="13.7109375" style="1" customWidth="1"/>
    <col min="1035" max="1035" width="18.140625" style="1" customWidth="1"/>
    <col min="1036" max="1036" width="12.5703125" style="1" customWidth="1"/>
    <col min="1037" max="1037" width="2.7109375" style="1" customWidth="1"/>
    <col min="1038" max="1038" width="10.28515625" style="1" customWidth="1"/>
    <col min="1039" max="1039" width="16.85546875" style="1" customWidth="1"/>
    <col min="1040" max="1040" width="10.42578125" style="1" customWidth="1"/>
    <col min="1041" max="1041" width="11.140625" style="1" customWidth="1"/>
    <col min="1042" max="1047" width="9.140625" style="1"/>
    <col min="1048" max="1048" width="14.7109375" style="1" customWidth="1"/>
    <col min="1049" max="1280" width="9.140625" style="1"/>
    <col min="1281" max="1281" width="3.28515625" style="1" customWidth="1"/>
    <col min="1282" max="1282" width="10.28515625" style="1" customWidth="1"/>
    <col min="1283" max="1283" width="10.85546875" style="1" customWidth="1"/>
    <col min="1284" max="1284" width="17.85546875" style="1" customWidth="1"/>
    <col min="1285" max="1285" width="25.42578125" style="1" customWidth="1"/>
    <col min="1286" max="1286" width="13.5703125" style="1" customWidth="1"/>
    <col min="1287" max="1287" width="11.5703125" style="1" customWidth="1"/>
    <col min="1288" max="1289" width="9.140625" style="1"/>
    <col min="1290" max="1290" width="13.7109375" style="1" customWidth="1"/>
    <col min="1291" max="1291" width="18.140625" style="1" customWidth="1"/>
    <col min="1292" max="1292" width="12.5703125" style="1" customWidth="1"/>
    <col min="1293" max="1293" width="2.7109375" style="1" customWidth="1"/>
    <col min="1294" max="1294" width="10.28515625" style="1" customWidth="1"/>
    <col min="1295" max="1295" width="16.85546875" style="1" customWidth="1"/>
    <col min="1296" max="1296" width="10.42578125" style="1" customWidth="1"/>
    <col min="1297" max="1297" width="11.140625" style="1" customWidth="1"/>
    <col min="1298" max="1303" width="9.140625" style="1"/>
    <col min="1304" max="1304" width="14.7109375" style="1" customWidth="1"/>
    <col min="1305" max="1536" width="9.140625" style="1"/>
    <col min="1537" max="1537" width="3.28515625" style="1" customWidth="1"/>
    <col min="1538" max="1538" width="10.28515625" style="1" customWidth="1"/>
    <col min="1539" max="1539" width="10.85546875" style="1" customWidth="1"/>
    <col min="1540" max="1540" width="17.85546875" style="1" customWidth="1"/>
    <col min="1541" max="1541" width="25.42578125" style="1" customWidth="1"/>
    <col min="1542" max="1542" width="13.5703125" style="1" customWidth="1"/>
    <col min="1543" max="1543" width="11.5703125" style="1" customWidth="1"/>
    <col min="1544" max="1545" width="9.140625" style="1"/>
    <col min="1546" max="1546" width="13.7109375" style="1" customWidth="1"/>
    <col min="1547" max="1547" width="18.140625" style="1" customWidth="1"/>
    <col min="1548" max="1548" width="12.5703125" style="1" customWidth="1"/>
    <col min="1549" max="1549" width="2.7109375" style="1" customWidth="1"/>
    <col min="1550" max="1550" width="10.28515625" style="1" customWidth="1"/>
    <col min="1551" max="1551" width="16.85546875" style="1" customWidth="1"/>
    <col min="1552" max="1552" width="10.42578125" style="1" customWidth="1"/>
    <col min="1553" max="1553" width="11.140625" style="1" customWidth="1"/>
    <col min="1554" max="1559" width="9.140625" style="1"/>
    <col min="1560" max="1560" width="14.7109375" style="1" customWidth="1"/>
    <col min="1561" max="1792" width="9.140625" style="1"/>
    <col min="1793" max="1793" width="3.28515625" style="1" customWidth="1"/>
    <col min="1794" max="1794" width="10.28515625" style="1" customWidth="1"/>
    <col min="1795" max="1795" width="10.85546875" style="1" customWidth="1"/>
    <col min="1796" max="1796" width="17.85546875" style="1" customWidth="1"/>
    <col min="1797" max="1797" width="25.42578125" style="1" customWidth="1"/>
    <col min="1798" max="1798" width="13.5703125" style="1" customWidth="1"/>
    <col min="1799" max="1799" width="11.5703125" style="1" customWidth="1"/>
    <col min="1800" max="1801" width="9.140625" style="1"/>
    <col min="1802" max="1802" width="13.7109375" style="1" customWidth="1"/>
    <col min="1803" max="1803" width="18.140625" style="1" customWidth="1"/>
    <col min="1804" max="1804" width="12.5703125" style="1" customWidth="1"/>
    <col min="1805" max="1805" width="2.7109375" style="1" customWidth="1"/>
    <col min="1806" max="1806" width="10.28515625" style="1" customWidth="1"/>
    <col min="1807" max="1807" width="16.85546875" style="1" customWidth="1"/>
    <col min="1808" max="1808" width="10.42578125" style="1" customWidth="1"/>
    <col min="1809" max="1809" width="11.140625" style="1" customWidth="1"/>
    <col min="1810" max="1815" width="9.140625" style="1"/>
    <col min="1816" max="1816" width="14.7109375" style="1" customWidth="1"/>
    <col min="1817" max="2048" width="9.140625" style="1"/>
    <col min="2049" max="2049" width="3.28515625" style="1" customWidth="1"/>
    <col min="2050" max="2050" width="10.28515625" style="1" customWidth="1"/>
    <col min="2051" max="2051" width="10.85546875" style="1" customWidth="1"/>
    <col min="2052" max="2052" width="17.85546875" style="1" customWidth="1"/>
    <col min="2053" max="2053" width="25.42578125" style="1" customWidth="1"/>
    <col min="2054" max="2054" width="13.5703125" style="1" customWidth="1"/>
    <col min="2055" max="2055" width="11.5703125" style="1" customWidth="1"/>
    <col min="2056" max="2057" width="9.140625" style="1"/>
    <col min="2058" max="2058" width="13.7109375" style="1" customWidth="1"/>
    <col min="2059" max="2059" width="18.140625" style="1" customWidth="1"/>
    <col min="2060" max="2060" width="12.5703125" style="1" customWidth="1"/>
    <col min="2061" max="2061" width="2.7109375" style="1" customWidth="1"/>
    <col min="2062" max="2062" width="10.28515625" style="1" customWidth="1"/>
    <col min="2063" max="2063" width="16.85546875" style="1" customWidth="1"/>
    <col min="2064" max="2064" width="10.42578125" style="1" customWidth="1"/>
    <col min="2065" max="2065" width="11.140625" style="1" customWidth="1"/>
    <col min="2066" max="2071" width="9.140625" style="1"/>
    <col min="2072" max="2072" width="14.7109375" style="1" customWidth="1"/>
    <col min="2073" max="2304" width="9.140625" style="1"/>
    <col min="2305" max="2305" width="3.28515625" style="1" customWidth="1"/>
    <col min="2306" max="2306" width="10.28515625" style="1" customWidth="1"/>
    <col min="2307" max="2307" width="10.85546875" style="1" customWidth="1"/>
    <col min="2308" max="2308" width="17.85546875" style="1" customWidth="1"/>
    <col min="2309" max="2309" width="25.42578125" style="1" customWidth="1"/>
    <col min="2310" max="2310" width="13.5703125" style="1" customWidth="1"/>
    <col min="2311" max="2311" width="11.5703125" style="1" customWidth="1"/>
    <col min="2312" max="2313" width="9.140625" style="1"/>
    <col min="2314" max="2314" width="13.7109375" style="1" customWidth="1"/>
    <col min="2315" max="2315" width="18.140625" style="1" customWidth="1"/>
    <col min="2316" max="2316" width="12.5703125" style="1" customWidth="1"/>
    <col min="2317" max="2317" width="2.7109375" style="1" customWidth="1"/>
    <col min="2318" max="2318" width="10.28515625" style="1" customWidth="1"/>
    <col min="2319" max="2319" width="16.85546875" style="1" customWidth="1"/>
    <col min="2320" max="2320" width="10.42578125" style="1" customWidth="1"/>
    <col min="2321" max="2321" width="11.140625" style="1" customWidth="1"/>
    <col min="2322" max="2327" width="9.140625" style="1"/>
    <col min="2328" max="2328" width="14.7109375" style="1" customWidth="1"/>
    <col min="2329" max="2560" width="9.140625" style="1"/>
    <col min="2561" max="2561" width="3.28515625" style="1" customWidth="1"/>
    <col min="2562" max="2562" width="10.28515625" style="1" customWidth="1"/>
    <col min="2563" max="2563" width="10.85546875" style="1" customWidth="1"/>
    <col min="2564" max="2564" width="17.85546875" style="1" customWidth="1"/>
    <col min="2565" max="2565" width="25.42578125" style="1" customWidth="1"/>
    <col min="2566" max="2566" width="13.5703125" style="1" customWidth="1"/>
    <col min="2567" max="2567" width="11.5703125" style="1" customWidth="1"/>
    <col min="2568" max="2569" width="9.140625" style="1"/>
    <col min="2570" max="2570" width="13.7109375" style="1" customWidth="1"/>
    <col min="2571" max="2571" width="18.140625" style="1" customWidth="1"/>
    <col min="2572" max="2572" width="12.5703125" style="1" customWidth="1"/>
    <col min="2573" max="2573" width="2.7109375" style="1" customWidth="1"/>
    <col min="2574" max="2574" width="10.28515625" style="1" customWidth="1"/>
    <col min="2575" max="2575" width="16.85546875" style="1" customWidth="1"/>
    <col min="2576" max="2576" width="10.42578125" style="1" customWidth="1"/>
    <col min="2577" max="2577" width="11.140625" style="1" customWidth="1"/>
    <col min="2578" max="2583" width="9.140625" style="1"/>
    <col min="2584" max="2584" width="14.7109375" style="1" customWidth="1"/>
    <col min="2585" max="2816" width="9.140625" style="1"/>
    <col min="2817" max="2817" width="3.28515625" style="1" customWidth="1"/>
    <col min="2818" max="2818" width="10.28515625" style="1" customWidth="1"/>
    <col min="2819" max="2819" width="10.85546875" style="1" customWidth="1"/>
    <col min="2820" max="2820" width="17.85546875" style="1" customWidth="1"/>
    <col min="2821" max="2821" width="25.42578125" style="1" customWidth="1"/>
    <col min="2822" max="2822" width="13.5703125" style="1" customWidth="1"/>
    <col min="2823" max="2823" width="11.5703125" style="1" customWidth="1"/>
    <col min="2824" max="2825" width="9.140625" style="1"/>
    <col min="2826" max="2826" width="13.7109375" style="1" customWidth="1"/>
    <col min="2827" max="2827" width="18.140625" style="1" customWidth="1"/>
    <col min="2828" max="2828" width="12.5703125" style="1" customWidth="1"/>
    <col min="2829" max="2829" width="2.7109375" style="1" customWidth="1"/>
    <col min="2830" max="2830" width="10.28515625" style="1" customWidth="1"/>
    <col min="2831" max="2831" width="16.85546875" style="1" customWidth="1"/>
    <col min="2832" max="2832" width="10.42578125" style="1" customWidth="1"/>
    <col min="2833" max="2833" width="11.140625" style="1" customWidth="1"/>
    <col min="2834" max="2839" width="9.140625" style="1"/>
    <col min="2840" max="2840" width="14.7109375" style="1" customWidth="1"/>
    <col min="2841" max="3072" width="9.140625" style="1"/>
    <col min="3073" max="3073" width="3.28515625" style="1" customWidth="1"/>
    <col min="3074" max="3074" width="10.28515625" style="1" customWidth="1"/>
    <col min="3075" max="3075" width="10.85546875" style="1" customWidth="1"/>
    <col min="3076" max="3076" width="17.85546875" style="1" customWidth="1"/>
    <col min="3077" max="3077" width="25.42578125" style="1" customWidth="1"/>
    <col min="3078" max="3078" width="13.5703125" style="1" customWidth="1"/>
    <col min="3079" max="3079" width="11.5703125" style="1" customWidth="1"/>
    <col min="3080" max="3081" width="9.140625" style="1"/>
    <col min="3082" max="3082" width="13.7109375" style="1" customWidth="1"/>
    <col min="3083" max="3083" width="18.140625" style="1" customWidth="1"/>
    <col min="3084" max="3084" width="12.5703125" style="1" customWidth="1"/>
    <col min="3085" max="3085" width="2.7109375" style="1" customWidth="1"/>
    <col min="3086" max="3086" width="10.28515625" style="1" customWidth="1"/>
    <col min="3087" max="3087" width="16.85546875" style="1" customWidth="1"/>
    <col min="3088" max="3088" width="10.42578125" style="1" customWidth="1"/>
    <col min="3089" max="3089" width="11.140625" style="1" customWidth="1"/>
    <col min="3090" max="3095" width="9.140625" style="1"/>
    <col min="3096" max="3096" width="14.7109375" style="1" customWidth="1"/>
    <col min="3097" max="3328" width="9.140625" style="1"/>
    <col min="3329" max="3329" width="3.28515625" style="1" customWidth="1"/>
    <col min="3330" max="3330" width="10.28515625" style="1" customWidth="1"/>
    <col min="3331" max="3331" width="10.85546875" style="1" customWidth="1"/>
    <col min="3332" max="3332" width="17.85546875" style="1" customWidth="1"/>
    <col min="3333" max="3333" width="25.42578125" style="1" customWidth="1"/>
    <col min="3334" max="3334" width="13.5703125" style="1" customWidth="1"/>
    <col min="3335" max="3335" width="11.5703125" style="1" customWidth="1"/>
    <col min="3336" max="3337" width="9.140625" style="1"/>
    <col min="3338" max="3338" width="13.7109375" style="1" customWidth="1"/>
    <col min="3339" max="3339" width="18.140625" style="1" customWidth="1"/>
    <col min="3340" max="3340" width="12.5703125" style="1" customWidth="1"/>
    <col min="3341" max="3341" width="2.7109375" style="1" customWidth="1"/>
    <col min="3342" max="3342" width="10.28515625" style="1" customWidth="1"/>
    <col min="3343" max="3343" width="16.85546875" style="1" customWidth="1"/>
    <col min="3344" max="3344" width="10.42578125" style="1" customWidth="1"/>
    <col min="3345" max="3345" width="11.140625" style="1" customWidth="1"/>
    <col min="3346" max="3351" width="9.140625" style="1"/>
    <col min="3352" max="3352" width="14.7109375" style="1" customWidth="1"/>
    <col min="3353" max="3584" width="9.140625" style="1"/>
    <col min="3585" max="3585" width="3.28515625" style="1" customWidth="1"/>
    <col min="3586" max="3586" width="10.28515625" style="1" customWidth="1"/>
    <col min="3587" max="3587" width="10.85546875" style="1" customWidth="1"/>
    <col min="3588" max="3588" width="17.85546875" style="1" customWidth="1"/>
    <col min="3589" max="3589" width="25.42578125" style="1" customWidth="1"/>
    <col min="3590" max="3590" width="13.5703125" style="1" customWidth="1"/>
    <col min="3591" max="3591" width="11.5703125" style="1" customWidth="1"/>
    <col min="3592" max="3593" width="9.140625" style="1"/>
    <col min="3594" max="3594" width="13.7109375" style="1" customWidth="1"/>
    <col min="3595" max="3595" width="18.140625" style="1" customWidth="1"/>
    <col min="3596" max="3596" width="12.5703125" style="1" customWidth="1"/>
    <col min="3597" max="3597" width="2.7109375" style="1" customWidth="1"/>
    <col min="3598" max="3598" width="10.28515625" style="1" customWidth="1"/>
    <col min="3599" max="3599" width="16.85546875" style="1" customWidth="1"/>
    <col min="3600" max="3600" width="10.42578125" style="1" customWidth="1"/>
    <col min="3601" max="3601" width="11.140625" style="1" customWidth="1"/>
    <col min="3602" max="3607" width="9.140625" style="1"/>
    <col min="3608" max="3608" width="14.7109375" style="1" customWidth="1"/>
    <col min="3609" max="3840" width="9.140625" style="1"/>
    <col min="3841" max="3841" width="3.28515625" style="1" customWidth="1"/>
    <col min="3842" max="3842" width="10.28515625" style="1" customWidth="1"/>
    <col min="3843" max="3843" width="10.85546875" style="1" customWidth="1"/>
    <col min="3844" max="3844" width="17.85546875" style="1" customWidth="1"/>
    <col min="3845" max="3845" width="25.42578125" style="1" customWidth="1"/>
    <col min="3846" max="3846" width="13.5703125" style="1" customWidth="1"/>
    <col min="3847" max="3847" width="11.5703125" style="1" customWidth="1"/>
    <col min="3848" max="3849" width="9.140625" style="1"/>
    <col min="3850" max="3850" width="13.7109375" style="1" customWidth="1"/>
    <col min="3851" max="3851" width="18.140625" style="1" customWidth="1"/>
    <col min="3852" max="3852" width="12.5703125" style="1" customWidth="1"/>
    <col min="3853" max="3853" width="2.7109375" style="1" customWidth="1"/>
    <col min="3854" max="3854" width="10.28515625" style="1" customWidth="1"/>
    <col min="3855" max="3855" width="16.85546875" style="1" customWidth="1"/>
    <col min="3856" max="3856" width="10.42578125" style="1" customWidth="1"/>
    <col min="3857" max="3857" width="11.140625" style="1" customWidth="1"/>
    <col min="3858" max="3863" width="9.140625" style="1"/>
    <col min="3864" max="3864" width="14.7109375" style="1" customWidth="1"/>
    <col min="3865" max="4096" width="9.140625" style="1"/>
    <col min="4097" max="4097" width="3.28515625" style="1" customWidth="1"/>
    <col min="4098" max="4098" width="10.28515625" style="1" customWidth="1"/>
    <col min="4099" max="4099" width="10.85546875" style="1" customWidth="1"/>
    <col min="4100" max="4100" width="17.85546875" style="1" customWidth="1"/>
    <col min="4101" max="4101" width="25.42578125" style="1" customWidth="1"/>
    <col min="4102" max="4102" width="13.5703125" style="1" customWidth="1"/>
    <col min="4103" max="4103" width="11.5703125" style="1" customWidth="1"/>
    <col min="4104" max="4105" width="9.140625" style="1"/>
    <col min="4106" max="4106" width="13.7109375" style="1" customWidth="1"/>
    <col min="4107" max="4107" width="18.140625" style="1" customWidth="1"/>
    <col min="4108" max="4108" width="12.5703125" style="1" customWidth="1"/>
    <col min="4109" max="4109" width="2.7109375" style="1" customWidth="1"/>
    <col min="4110" max="4110" width="10.28515625" style="1" customWidth="1"/>
    <col min="4111" max="4111" width="16.85546875" style="1" customWidth="1"/>
    <col min="4112" max="4112" width="10.42578125" style="1" customWidth="1"/>
    <col min="4113" max="4113" width="11.140625" style="1" customWidth="1"/>
    <col min="4114" max="4119" width="9.140625" style="1"/>
    <col min="4120" max="4120" width="14.7109375" style="1" customWidth="1"/>
    <col min="4121" max="4352" width="9.140625" style="1"/>
    <col min="4353" max="4353" width="3.28515625" style="1" customWidth="1"/>
    <col min="4354" max="4354" width="10.28515625" style="1" customWidth="1"/>
    <col min="4355" max="4355" width="10.85546875" style="1" customWidth="1"/>
    <col min="4356" max="4356" width="17.85546875" style="1" customWidth="1"/>
    <col min="4357" max="4357" width="25.42578125" style="1" customWidth="1"/>
    <col min="4358" max="4358" width="13.5703125" style="1" customWidth="1"/>
    <col min="4359" max="4359" width="11.5703125" style="1" customWidth="1"/>
    <col min="4360" max="4361" width="9.140625" style="1"/>
    <col min="4362" max="4362" width="13.7109375" style="1" customWidth="1"/>
    <col min="4363" max="4363" width="18.140625" style="1" customWidth="1"/>
    <col min="4364" max="4364" width="12.5703125" style="1" customWidth="1"/>
    <col min="4365" max="4365" width="2.7109375" style="1" customWidth="1"/>
    <col min="4366" max="4366" width="10.28515625" style="1" customWidth="1"/>
    <col min="4367" max="4367" width="16.85546875" style="1" customWidth="1"/>
    <col min="4368" max="4368" width="10.42578125" style="1" customWidth="1"/>
    <col min="4369" max="4369" width="11.140625" style="1" customWidth="1"/>
    <col min="4370" max="4375" width="9.140625" style="1"/>
    <col min="4376" max="4376" width="14.7109375" style="1" customWidth="1"/>
    <col min="4377" max="4608" width="9.140625" style="1"/>
    <col min="4609" max="4609" width="3.28515625" style="1" customWidth="1"/>
    <col min="4610" max="4610" width="10.28515625" style="1" customWidth="1"/>
    <col min="4611" max="4611" width="10.85546875" style="1" customWidth="1"/>
    <col min="4612" max="4612" width="17.85546875" style="1" customWidth="1"/>
    <col min="4613" max="4613" width="25.42578125" style="1" customWidth="1"/>
    <col min="4614" max="4614" width="13.5703125" style="1" customWidth="1"/>
    <col min="4615" max="4615" width="11.5703125" style="1" customWidth="1"/>
    <col min="4616" max="4617" width="9.140625" style="1"/>
    <col min="4618" max="4618" width="13.7109375" style="1" customWidth="1"/>
    <col min="4619" max="4619" width="18.140625" style="1" customWidth="1"/>
    <col min="4620" max="4620" width="12.5703125" style="1" customWidth="1"/>
    <col min="4621" max="4621" width="2.7109375" style="1" customWidth="1"/>
    <col min="4622" max="4622" width="10.28515625" style="1" customWidth="1"/>
    <col min="4623" max="4623" width="16.85546875" style="1" customWidth="1"/>
    <col min="4624" max="4624" width="10.42578125" style="1" customWidth="1"/>
    <col min="4625" max="4625" width="11.140625" style="1" customWidth="1"/>
    <col min="4626" max="4631" width="9.140625" style="1"/>
    <col min="4632" max="4632" width="14.7109375" style="1" customWidth="1"/>
    <col min="4633" max="4864" width="9.140625" style="1"/>
    <col min="4865" max="4865" width="3.28515625" style="1" customWidth="1"/>
    <col min="4866" max="4866" width="10.28515625" style="1" customWidth="1"/>
    <col min="4867" max="4867" width="10.85546875" style="1" customWidth="1"/>
    <col min="4868" max="4868" width="17.85546875" style="1" customWidth="1"/>
    <col min="4869" max="4869" width="25.42578125" style="1" customWidth="1"/>
    <col min="4870" max="4870" width="13.5703125" style="1" customWidth="1"/>
    <col min="4871" max="4871" width="11.5703125" style="1" customWidth="1"/>
    <col min="4872" max="4873" width="9.140625" style="1"/>
    <col min="4874" max="4874" width="13.7109375" style="1" customWidth="1"/>
    <col min="4875" max="4875" width="18.140625" style="1" customWidth="1"/>
    <col min="4876" max="4876" width="12.5703125" style="1" customWidth="1"/>
    <col min="4877" max="4877" width="2.7109375" style="1" customWidth="1"/>
    <col min="4878" max="4878" width="10.28515625" style="1" customWidth="1"/>
    <col min="4879" max="4879" width="16.85546875" style="1" customWidth="1"/>
    <col min="4880" max="4880" width="10.42578125" style="1" customWidth="1"/>
    <col min="4881" max="4881" width="11.140625" style="1" customWidth="1"/>
    <col min="4882" max="4887" width="9.140625" style="1"/>
    <col min="4888" max="4888" width="14.7109375" style="1" customWidth="1"/>
    <col min="4889" max="5120" width="9.140625" style="1"/>
    <col min="5121" max="5121" width="3.28515625" style="1" customWidth="1"/>
    <col min="5122" max="5122" width="10.28515625" style="1" customWidth="1"/>
    <col min="5123" max="5123" width="10.85546875" style="1" customWidth="1"/>
    <col min="5124" max="5124" width="17.85546875" style="1" customWidth="1"/>
    <col min="5125" max="5125" width="25.42578125" style="1" customWidth="1"/>
    <col min="5126" max="5126" width="13.5703125" style="1" customWidth="1"/>
    <col min="5127" max="5127" width="11.5703125" style="1" customWidth="1"/>
    <col min="5128" max="5129" width="9.140625" style="1"/>
    <col min="5130" max="5130" width="13.7109375" style="1" customWidth="1"/>
    <col min="5131" max="5131" width="18.140625" style="1" customWidth="1"/>
    <col min="5132" max="5132" width="12.5703125" style="1" customWidth="1"/>
    <col min="5133" max="5133" width="2.7109375" style="1" customWidth="1"/>
    <col min="5134" max="5134" width="10.28515625" style="1" customWidth="1"/>
    <col min="5135" max="5135" width="16.85546875" style="1" customWidth="1"/>
    <col min="5136" max="5136" width="10.42578125" style="1" customWidth="1"/>
    <col min="5137" max="5137" width="11.140625" style="1" customWidth="1"/>
    <col min="5138" max="5143" width="9.140625" style="1"/>
    <col min="5144" max="5144" width="14.7109375" style="1" customWidth="1"/>
    <col min="5145" max="5376" width="9.140625" style="1"/>
    <col min="5377" max="5377" width="3.28515625" style="1" customWidth="1"/>
    <col min="5378" max="5378" width="10.28515625" style="1" customWidth="1"/>
    <col min="5379" max="5379" width="10.85546875" style="1" customWidth="1"/>
    <col min="5380" max="5380" width="17.85546875" style="1" customWidth="1"/>
    <col min="5381" max="5381" width="25.42578125" style="1" customWidth="1"/>
    <col min="5382" max="5382" width="13.5703125" style="1" customWidth="1"/>
    <col min="5383" max="5383" width="11.5703125" style="1" customWidth="1"/>
    <col min="5384" max="5385" width="9.140625" style="1"/>
    <col min="5386" max="5386" width="13.7109375" style="1" customWidth="1"/>
    <col min="5387" max="5387" width="18.140625" style="1" customWidth="1"/>
    <col min="5388" max="5388" width="12.5703125" style="1" customWidth="1"/>
    <col min="5389" max="5389" width="2.7109375" style="1" customWidth="1"/>
    <col min="5390" max="5390" width="10.28515625" style="1" customWidth="1"/>
    <col min="5391" max="5391" width="16.85546875" style="1" customWidth="1"/>
    <col min="5392" max="5392" width="10.42578125" style="1" customWidth="1"/>
    <col min="5393" max="5393" width="11.140625" style="1" customWidth="1"/>
    <col min="5394" max="5399" width="9.140625" style="1"/>
    <col min="5400" max="5400" width="14.7109375" style="1" customWidth="1"/>
    <col min="5401" max="5632" width="9.140625" style="1"/>
    <col min="5633" max="5633" width="3.28515625" style="1" customWidth="1"/>
    <col min="5634" max="5634" width="10.28515625" style="1" customWidth="1"/>
    <col min="5635" max="5635" width="10.85546875" style="1" customWidth="1"/>
    <col min="5636" max="5636" width="17.85546875" style="1" customWidth="1"/>
    <col min="5637" max="5637" width="25.42578125" style="1" customWidth="1"/>
    <col min="5638" max="5638" width="13.5703125" style="1" customWidth="1"/>
    <col min="5639" max="5639" width="11.5703125" style="1" customWidth="1"/>
    <col min="5640" max="5641" width="9.140625" style="1"/>
    <col min="5642" max="5642" width="13.7109375" style="1" customWidth="1"/>
    <col min="5643" max="5643" width="18.140625" style="1" customWidth="1"/>
    <col min="5644" max="5644" width="12.5703125" style="1" customWidth="1"/>
    <col min="5645" max="5645" width="2.7109375" style="1" customWidth="1"/>
    <col min="5646" max="5646" width="10.28515625" style="1" customWidth="1"/>
    <col min="5647" max="5647" width="16.85546875" style="1" customWidth="1"/>
    <col min="5648" max="5648" width="10.42578125" style="1" customWidth="1"/>
    <col min="5649" max="5649" width="11.140625" style="1" customWidth="1"/>
    <col min="5650" max="5655" width="9.140625" style="1"/>
    <col min="5656" max="5656" width="14.7109375" style="1" customWidth="1"/>
    <col min="5657" max="5888" width="9.140625" style="1"/>
    <col min="5889" max="5889" width="3.28515625" style="1" customWidth="1"/>
    <col min="5890" max="5890" width="10.28515625" style="1" customWidth="1"/>
    <col min="5891" max="5891" width="10.85546875" style="1" customWidth="1"/>
    <col min="5892" max="5892" width="17.85546875" style="1" customWidth="1"/>
    <col min="5893" max="5893" width="25.42578125" style="1" customWidth="1"/>
    <col min="5894" max="5894" width="13.5703125" style="1" customWidth="1"/>
    <col min="5895" max="5895" width="11.5703125" style="1" customWidth="1"/>
    <col min="5896" max="5897" width="9.140625" style="1"/>
    <col min="5898" max="5898" width="13.7109375" style="1" customWidth="1"/>
    <col min="5899" max="5899" width="18.140625" style="1" customWidth="1"/>
    <col min="5900" max="5900" width="12.5703125" style="1" customWidth="1"/>
    <col min="5901" max="5901" width="2.7109375" style="1" customWidth="1"/>
    <col min="5902" max="5902" width="10.28515625" style="1" customWidth="1"/>
    <col min="5903" max="5903" width="16.85546875" style="1" customWidth="1"/>
    <col min="5904" max="5904" width="10.42578125" style="1" customWidth="1"/>
    <col min="5905" max="5905" width="11.140625" style="1" customWidth="1"/>
    <col min="5906" max="5911" width="9.140625" style="1"/>
    <col min="5912" max="5912" width="14.7109375" style="1" customWidth="1"/>
    <col min="5913" max="6144" width="9.140625" style="1"/>
    <col min="6145" max="6145" width="3.28515625" style="1" customWidth="1"/>
    <col min="6146" max="6146" width="10.28515625" style="1" customWidth="1"/>
    <col min="6147" max="6147" width="10.85546875" style="1" customWidth="1"/>
    <col min="6148" max="6148" width="17.85546875" style="1" customWidth="1"/>
    <col min="6149" max="6149" width="25.42578125" style="1" customWidth="1"/>
    <col min="6150" max="6150" width="13.5703125" style="1" customWidth="1"/>
    <col min="6151" max="6151" width="11.5703125" style="1" customWidth="1"/>
    <col min="6152" max="6153" width="9.140625" style="1"/>
    <col min="6154" max="6154" width="13.7109375" style="1" customWidth="1"/>
    <col min="6155" max="6155" width="18.140625" style="1" customWidth="1"/>
    <col min="6156" max="6156" width="12.5703125" style="1" customWidth="1"/>
    <col min="6157" max="6157" width="2.7109375" style="1" customWidth="1"/>
    <col min="6158" max="6158" width="10.28515625" style="1" customWidth="1"/>
    <col min="6159" max="6159" width="16.85546875" style="1" customWidth="1"/>
    <col min="6160" max="6160" width="10.42578125" style="1" customWidth="1"/>
    <col min="6161" max="6161" width="11.140625" style="1" customWidth="1"/>
    <col min="6162" max="6167" width="9.140625" style="1"/>
    <col min="6168" max="6168" width="14.7109375" style="1" customWidth="1"/>
    <col min="6169" max="6400" width="9.140625" style="1"/>
    <col min="6401" max="6401" width="3.28515625" style="1" customWidth="1"/>
    <col min="6402" max="6402" width="10.28515625" style="1" customWidth="1"/>
    <col min="6403" max="6403" width="10.85546875" style="1" customWidth="1"/>
    <col min="6404" max="6404" width="17.85546875" style="1" customWidth="1"/>
    <col min="6405" max="6405" width="25.42578125" style="1" customWidth="1"/>
    <col min="6406" max="6406" width="13.5703125" style="1" customWidth="1"/>
    <col min="6407" max="6407" width="11.5703125" style="1" customWidth="1"/>
    <col min="6408" max="6409" width="9.140625" style="1"/>
    <col min="6410" max="6410" width="13.7109375" style="1" customWidth="1"/>
    <col min="6411" max="6411" width="18.140625" style="1" customWidth="1"/>
    <col min="6412" max="6412" width="12.5703125" style="1" customWidth="1"/>
    <col min="6413" max="6413" width="2.7109375" style="1" customWidth="1"/>
    <col min="6414" max="6414" width="10.28515625" style="1" customWidth="1"/>
    <col min="6415" max="6415" width="16.85546875" style="1" customWidth="1"/>
    <col min="6416" max="6416" width="10.42578125" style="1" customWidth="1"/>
    <col min="6417" max="6417" width="11.140625" style="1" customWidth="1"/>
    <col min="6418" max="6423" width="9.140625" style="1"/>
    <col min="6424" max="6424" width="14.7109375" style="1" customWidth="1"/>
    <col min="6425" max="6656" width="9.140625" style="1"/>
    <col min="6657" max="6657" width="3.28515625" style="1" customWidth="1"/>
    <col min="6658" max="6658" width="10.28515625" style="1" customWidth="1"/>
    <col min="6659" max="6659" width="10.85546875" style="1" customWidth="1"/>
    <col min="6660" max="6660" width="17.85546875" style="1" customWidth="1"/>
    <col min="6661" max="6661" width="25.42578125" style="1" customWidth="1"/>
    <col min="6662" max="6662" width="13.5703125" style="1" customWidth="1"/>
    <col min="6663" max="6663" width="11.5703125" style="1" customWidth="1"/>
    <col min="6664" max="6665" width="9.140625" style="1"/>
    <col min="6666" max="6666" width="13.7109375" style="1" customWidth="1"/>
    <col min="6667" max="6667" width="18.140625" style="1" customWidth="1"/>
    <col min="6668" max="6668" width="12.5703125" style="1" customWidth="1"/>
    <col min="6669" max="6669" width="2.7109375" style="1" customWidth="1"/>
    <col min="6670" max="6670" width="10.28515625" style="1" customWidth="1"/>
    <col min="6671" max="6671" width="16.85546875" style="1" customWidth="1"/>
    <col min="6672" max="6672" width="10.42578125" style="1" customWidth="1"/>
    <col min="6673" max="6673" width="11.140625" style="1" customWidth="1"/>
    <col min="6674" max="6679" width="9.140625" style="1"/>
    <col min="6680" max="6680" width="14.7109375" style="1" customWidth="1"/>
    <col min="6681" max="6912" width="9.140625" style="1"/>
    <col min="6913" max="6913" width="3.28515625" style="1" customWidth="1"/>
    <col min="6914" max="6914" width="10.28515625" style="1" customWidth="1"/>
    <col min="6915" max="6915" width="10.85546875" style="1" customWidth="1"/>
    <col min="6916" max="6916" width="17.85546875" style="1" customWidth="1"/>
    <col min="6917" max="6917" width="25.42578125" style="1" customWidth="1"/>
    <col min="6918" max="6918" width="13.5703125" style="1" customWidth="1"/>
    <col min="6919" max="6919" width="11.5703125" style="1" customWidth="1"/>
    <col min="6920" max="6921" width="9.140625" style="1"/>
    <col min="6922" max="6922" width="13.7109375" style="1" customWidth="1"/>
    <col min="6923" max="6923" width="18.140625" style="1" customWidth="1"/>
    <col min="6924" max="6924" width="12.5703125" style="1" customWidth="1"/>
    <col min="6925" max="6925" width="2.7109375" style="1" customWidth="1"/>
    <col min="6926" max="6926" width="10.28515625" style="1" customWidth="1"/>
    <col min="6927" max="6927" width="16.85546875" style="1" customWidth="1"/>
    <col min="6928" max="6928" width="10.42578125" style="1" customWidth="1"/>
    <col min="6929" max="6929" width="11.140625" style="1" customWidth="1"/>
    <col min="6930" max="6935" width="9.140625" style="1"/>
    <col min="6936" max="6936" width="14.7109375" style="1" customWidth="1"/>
    <col min="6937" max="7168" width="9.140625" style="1"/>
    <col min="7169" max="7169" width="3.28515625" style="1" customWidth="1"/>
    <col min="7170" max="7170" width="10.28515625" style="1" customWidth="1"/>
    <col min="7171" max="7171" width="10.85546875" style="1" customWidth="1"/>
    <col min="7172" max="7172" width="17.85546875" style="1" customWidth="1"/>
    <col min="7173" max="7173" width="25.42578125" style="1" customWidth="1"/>
    <col min="7174" max="7174" width="13.5703125" style="1" customWidth="1"/>
    <col min="7175" max="7175" width="11.5703125" style="1" customWidth="1"/>
    <col min="7176" max="7177" width="9.140625" style="1"/>
    <col min="7178" max="7178" width="13.7109375" style="1" customWidth="1"/>
    <col min="7179" max="7179" width="18.140625" style="1" customWidth="1"/>
    <col min="7180" max="7180" width="12.5703125" style="1" customWidth="1"/>
    <col min="7181" max="7181" width="2.7109375" style="1" customWidth="1"/>
    <col min="7182" max="7182" width="10.28515625" style="1" customWidth="1"/>
    <col min="7183" max="7183" width="16.85546875" style="1" customWidth="1"/>
    <col min="7184" max="7184" width="10.42578125" style="1" customWidth="1"/>
    <col min="7185" max="7185" width="11.140625" style="1" customWidth="1"/>
    <col min="7186" max="7191" width="9.140625" style="1"/>
    <col min="7192" max="7192" width="14.7109375" style="1" customWidth="1"/>
    <col min="7193" max="7424" width="9.140625" style="1"/>
    <col min="7425" max="7425" width="3.28515625" style="1" customWidth="1"/>
    <col min="7426" max="7426" width="10.28515625" style="1" customWidth="1"/>
    <col min="7427" max="7427" width="10.85546875" style="1" customWidth="1"/>
    <col min="7428" max="7428" width="17.85546875" style="1" customWidth="1"/>
    <col min="7429" max="7429" width="25.42578125" style="1" customWidth="1"/>
    <col min="7430" max="7430" width="13.5703125" style="1" customWidth="1"/>
    <col min="7431" max="7431" width="11.5703125" style="1" customWidth="1"/>
    <col min="7432" max="7433" width="9.140625" style="1"/>
    <col min="7434" max="7434" width="13.7109375" style="1" customWidth="1"/>
    <col min="7435" max="7435" width="18.140625" style="1" customWidth="1"/>
    <col min="7436" max="7436" width="12.5703125" style="1" customWidth="1"/>
    <col min="7437" max="7437" width="2.7109375" style="1" customWidth="1"/>
    <col min="7438" max="7438" width="10.28515625" style="1" customWidth="1"/>
    <col min="7439" max="7439" width="16.85546875" style="1" customWidth="1"/>
    <col min="7440" max="7440" width="10.42578125" style="1" customWidth="1"/>
    <col min="7441" max="7441" width="11.140625" style="1" customWidth="1"/>
    <col min="7442" max="7447" width="9.140625" style="1"/>
    <col min="7448" max="7448" width="14.7109375" style="1" customWidth="1"/>
    <col min="7449" max="7680" width="9.140625" style="1"/>
    <col min="7681" max="7681" width="3.28515625" style="1" customWidth="1"/>
    <col min="7682" max="7682" width="10.28515625" style="1" customWidth="1"/>
    <col min="7683" max="7683" width="10.85546875" style="1" customWidth="1"/>
    <col min="7684" max="7684" width="17.85546875" style="1" customWidth="1"/>
    <col min="7685" max="7685" width="25.42578125" style="1" customWidth="1"/>
    <col min="7686" max="7686" width="13.5703125" style="1" customWidth="1"/>
    <col min="7687" max="7687" width="11.5703125" style="1" customWidth="1"/>
    <col min="7688" max="7689" width="9.140625" style="1"/>
    <col min="7690" max="7690" width="13.7109375" style="1" customWidth="1"/>
    <col min="7691" max="7691" width="18.140625" style="1" customWidth="1"/>
    <col min="7692" max="7692" width="12.5703125" style="1" customWidth="1"/>
    <col min="7693" max="7693" width="2.7109375" style="1" customWidth="1"/>
    <col min="7694" max="7694" width="10.28515625" style="1" customWidth="1"/>
    <col min="7695" max="7695" width="16.85546875" style="1" customWidth="1"/>
    <col min="7696" max="7696" width="10.42578125" style="1" customWidth="1"/>
    <col min="7697" max="7697" width="11.140625" style="1" customWidth="1"/>
    <col min="7698" max="7703" width="9.140625" style="1"/>
    <col min="7704" max="7704" width="14.7109375" style="1" customWidth="1"/>
    <col min="7705" max="7936" width="9.140625" style="1"/>
    <col min="7937" max="7937" width="3.28515625" style="1" customWidth="1"/>
    <col min="7938" max="7938" width="10.28515625" style="1" customWidth="1"/>
    <col min="7939" max="7939" width="10.85546875" style="1" customWidth="1"/>
    <col min="7940" max="7940" width="17.85546875" style="1" customWidth="1"/>
    <col min="7941" max="7941" width="25.42578125" style="1" customWidth="1"/>
    <col min="7942" max="7942" width="13.5703125" style="1" customWidth="1"/>
    <col min="7943" max="7943" width="11.5703125" style="1" customWidth="1"/>
    <col min="7944" max="7945" width="9.140625" style="1"/>
    <col min="7946" max="7946" width="13.7109375" style="1" customWidth="1"/>
    <col min="7947" max="7947" width="18.140625" style="1" customWidth="1"/>
    <col min="7948" max="7948" width="12.5703125" style="1" customWidth="1"/>
    <col min="7949" max="7949" width="2.7109375" style="1" customWidth="1"/>
    <col min="7950" max="7950" width="10.28515625" style="1" customWidth="1"/>
    <col min="7951" max="7951" width="16.85546875" style="1" customWidth="1"/>
    <col min="7952" max="7952" width="10.42578125" style="1" customWidth="1"/>
    <col min="7953" max="7953" width="11.140625" style="1" customWidth="1"/>
    <col min="7954" max="7959" width="9.140625" style="1"/>
    <col min="7960" max="7960" width="14.7109375" style="1" customWidth="1"/>
    <col min="7961" max="8192" width="9.140625" style="1"/>
    <col min="8193" max="8193" width="3.28515625" style="1" customWidth="1"/>
    <col min="8194" max="8194" width="10.28515625" style="1" customWidth="1"/>
    <col min="8195" max="8195" width="10.85546875" style="1" customWidth="1"/>
    <col min="8196" max="8196" width="17.85546875" style="1" customWidth="1"/>
    <col min="8197" max="8197" width="25.42578125" style="1" customWidth="1"/>
    <col min="8198" max="8198" width="13.5703125" style="1" customWidth="1"/>
    <col min="8199" max="8199" width="11.5703125" style="1" customWidth="1"/>
    <col min="8200" max="8201" width="9.140625" style="1"/>
    <col min="8202" max="8202" width="13.7109375" style="1" customWidth="1"/>
    <col min="8203" max="8203" width="18.140625" style="1" customWidth="1"/>
    <col min="8204" max="8204" width="12.5703125" style="1" customWidth="1"/>
    <col min="8205" max="8205" width="2.7109375" style="1" customWidth="1"/>
    <col min="8206" max="8206" width="10.28515625" style="1" customWidth="1"/>
    <col min="8207" max="8207" width="16.85546875" style="1" customWidth="1"/>
    <col min="8208" max="8208" width="10.42578125" style="1" customWidth="1"/>
    <col min="8209" max="8209" width="11.140625" style="1" customWidth="1"/>
    <col min="8210" max="8215" width="9.140625" style="1"/>
    <col min="8216" max="8216" width="14.7109375" style="1" customWidth="1"/>
    <col min="8217" max="8448" width="9.140625" style="1"/>
    <col min="8449" max="8449" width="3.28515625" style="1" customWidth="1"/>
    <col min="8450" max="8450" width="10.28515625" style="1" customWidth="1"/>
    <col min="8451" max="8451" width="10.85546875" style="1" customWidth="1"/>
    <col min="8452" max="8452" width="17.85546875" style="1" customWidth="1"/>
    <col min="8453" max="8453" width="25.42578125" style="1" customWidth="1"/>
    <col min="8454" max="8454" width="13.5703125" style="1" customWidth="1"/>
    <col min="8455" max="8455" width="11.5703125" style="1" customWidth="1"/>
    <col min="8456" max="8457" width="9.140625" style="1"/>
    <col min="8458" max="8458" width="13.7109375" style="1" customWidth="1"/>
    <col min="8459" max="8459" width="18.140625" style="1" customWidth="1"/>
    <col min="8460" max="8460" width="12.5703125" style="1" customWidth="1"/>
    <col min="8461" max="8461" width="2.7109375" style="1" customWidth="1"/>
    <col min="8462" max="8462" width="10.28515625" style="1" customWidth="1"/>
    <col min="8463" max="8463" width="16.85546875" style="1" customWidth="1"/>
    <col min="8464" max="8464" width="10.42578125" style="1" customWidth="1"/>
    <col min="8465" max="8465" width="11.140625" style="1" customWidth="1"/>
    <col min="8466" max="8471" width="9.140625" style="1"/>
    <col min="8472" max="8472" width="14.7109375" style="1" customWidth="1"/>
    <col min="8473" max="8704" width="9.140625" style="1"/>
    <col min="8705" max="8705" width="3.28515625" style="1" customWidth="1"/>
    <col min="8706" max="8706" width="10.28515625" style="1" customWidth="1"/>
    <col min="8707" max="8707" width="10.85546875" style="1" customWidth="1"/>
    <col min="8708" max="8708" width="17.85546875" style="1" customWidth="1"/>
    <col min="8709" max="8709" width="25.42578125" style="1" customWidth="1"/>
    <col min="8710" max="8710" width="13.5703125" style="1" customWidth="1"/>
    <col min="8711" max="8711" width="11.5703125" style="1" customWidth="1"/>
    <col min="8712" max="8713" width="9.140625" style="1"/>
    <col min="8714" max="8714" width="13.7109375" style="1" customWidth="1"/>
    <col min="8715" max="8715" width="18.140625" style="1" customWidth="1"/>
    <col min="8716" max="8716" width="12.5703125" style="1" customWidth="1"/>
    <col min="8717" max="8717" width="2.7109375" style="1" customWidth="1"/>
    <col min="8718" max="8718" width="10.28515625" style="1" customWidth="1"/>
    <col min="8719" max="8719" width="16.85546875" style="1" customWidth="1"/>
    <col min="8720" max="8720" width="10.42578125" style="1" customWidth="1"/>
    <col min="8721" max="8721" width="11.140625" style="1" customWidth="1"/>
    <col min="8722" max="8727" width="9.140625" style="1"/>
    <col min="8728" max="8728" width="14.7109375" style="1" customWidth="1"/>
    <col min="8729" max="8960" width="9.140625" style="1"/>
    <col min="8961" max="8961" width="3.28515625" style="1" customWidth="1"/>
    <col min="8962" max="8962" width="10.28515625" style="1" customWidth="1"/>
    <col min="8963" max="8963" width="10.85546875" style="1" customWidth="1"/>
    <col min="8964" max="8964" width="17.85546875" style="1" customWidth="1"/>
    <col min="8965" max="8965" width="25.42578125" style="1" customWidth="1"/>
    <col min="8966" max="8966" width="13.5703125" style="1" customWidth="1"/>
    <col min="8967" max="8967" width="11.5703125" style="1" customWidth="1"/>
    <col min="8968" max="8969" width="9.140625" style="1"/>
    <col min="8970" max="8970" width="13.7109375" style="1" customWidth="1"/>
    <col min="8971" max="8971" width="18.140625" style="1" customWidth="1"/>
    <col min="8972" max="8972" width="12.5703125" style="1" customWidth="1"/>
    <col min="8973" max="8973" width="2.7109375" style="1" customWidth="1"/>
    <col min="8974" max="8974" width="10.28515625" style="1" customWidth="1"/>
    <col min="8975" max="8975" width="16.85546875" style="1" customWidth="1"/>
    <col min="8976" max="8976" width="10.42578125" style="1" customWidth="1"/>
    <col min="8977" max="8977" width="11.140625" style="1" customWidth="1"/>
    <col min="8978" max="8983" width="9.140625" style="1"/>
    <col min="8984" max="8984" width="14.7109375" style="1" customWidth="1"/>
    <col min="8985" max="9216" width="9.140625" style="1"/>
    <col min="9217" max="9217" width="3.28515625" style="1" customWidth="1"/>
    <col min="9218" max="9218" width="10.28515625" style="1" customWidth="1"/>
    <col min="9219" max="9219" width="10.85546875" style="1" customWidth="1"/>
    <col min="9220" max="9220" width="17.85546875" style="1" customWidth="1"/>
    <col min="9221" max="9221" width="25.42578125" style="1" customWidth="1"/>
    <col min="9222" max="9222" width="13.5703125" style="1" customWidth="1"/>
    <col min="9223" max="9223" width="11.5703125" style="1" customWidth="1"/>
    <col min="9224" max="9225" width="9.140625" style="1"/>
    <col min="9226" max="9226" width="13.7109375" style="1" customWidth="1"/>
    <col min="9227" max="9227" width="18.140625" style="1" customWidth="1"/>
    <col min="9228" max="9228" width="12.5703125" style="1" customWidth="1"/>
    <col min="9229" max="9229" width="2.7109375" style="1" customWidth="1"/>
    <col min="9230" max="9230" width="10.28515625" style="1" customWidth="1"/>
    <col min="9231" max="9231" width="16.85546875" style="1" customWidth="1"/>
    <col min="9232" max="9232" width="10.42578125" style="1" customWidth="1"/>
    <col min="9233" max="9233" width="11.140625" style="1" customWidth="1"/>
    <col min="9234" max="9239" width="9.140625" style="1"/>
    <col min="9240" max="9240" width="14.7109375" style="1" customWidth="1"/>
    <col min="9241" max="9472" width="9.140625" style="1"/>
    <col min="9473" max="9473" width="3.28515625" style="1" customWidth="1"/>
    <col min="9474" max="9474" width="10.28515625" style="1" customWidth="1"/>
    <col min="9475" max="9475" width="10.85546875" style="1" customWidth="1"/>
    <col min="9476" max="9476" width="17.85546875" style="1" customWidth="1"/>
    <col min="9477" max="9477" width="25.42578125" style="1" customWidth="1"/>
    <col min="9478" max="9478" width="13.5703125" style="1" customWidth="1"/>
    <col min="9479" max="9479" width="11.5703125" style="1" customWidth="1"/>
    <col min="9480" max="9481" width="9.140625" style="1"/>
    <col min="9482" max="9482" width="13.7109375" style="1" customWidth="1"/>
    <col min="9483" max="9483" width="18.140625" style="1" customWidth="1"/>
    <col min="9484" max="9484" width="12.5703125" style="1" customWidth="1"/>
    <col min="9485" max="9485" width="2.7109375" style="1" customWidth="1"/>
    <col min="9486" max="9486" width="10.28515625" style="1" customWidth="1"/>
    <col min="9487" max="9487" width="16.85546875" style="1" customWidth="1"/>
    <col min="9488" max="9488" width="10.42578125" style="1" customWidth="1"/>
    <col min="9489" max="9489" width="11.140625" style="1" customWidth="1"/>
    <col min="9490" max="9495" width="9.140625" style="1"/>
    <col min="9496" max="9496" width="14.7109375" style="1" customWidth="1"/>
    <col min="9497" max="9728" width="9.140625" style="1"/>
    <col min="9729" max="9729" width="3.28515625" style="1" customWidth="1"/>
    <col min="9730" max="9730" width="10.28515625" style="1" customWidth="1"/>
    <col min="9731" max="9731" width="10.85546875" style="1" customWidth="1"/>
    <col min="9732" max="9732" width="17.85546875" style="1" customWidth="1"/>
    <col min="9733" max="9733" width="25.42578125" style="1" customWidth="1"/>
    <col min="9734" max="9734" width="13.5703125" style="1" customWidth="1"/>
    <col min="9735" max="9735" width="11.5703125" style="1" customWidth="1"/>
    <col min="9736" max="9737" width="9.140625" style="1"/>
    <col min="9738" max="9738" width="13.7109375" style="1" customWidth="1"/>
    <col min="9739" max="9739" width="18.140625" style="1" customWidth="1"/>
    <col min="9740" max="9740" width="12.5703125" style="1" customWidth="1"/>
    <col min="9741" max="9741" width="2.7109375" style="1" customWidth="1"/>
    <col min="9742" max="9742" width="10.28515625" style="1" customWidth="1"/>
    <col min="9743" max="9743" width="16.85546875" style="1" customWidth="1"/>
    <col min="9744" max="9744" width="10.42578125" style="1" customWidth="1"/>
    <col min="9745" max="9745" width="11.140625" style="1" customWidth="1"/>
    <col min="9746" max="9751" width="9.140625" style="1"/>
    <col min="9752" max="9752" width="14.7109375" style="1" customWidth="1"/>
    <col min="9753" max="9984" width="9.140625" style="1"/>
    <col min="9985" max="9985" width="3.28515625" style="1" customWidth="1"/>
    <col min="9986" max="9986" width="10.28515625" style="1" customWidth="1"/>
    <col min="9987" max="9987" width="10.85546875" style="1" customWidth="1"/>
    <col min="9988" max="9988" width="17.85546875" style="1" customWidth="1"/>
    <col min="9989" max="9989" width="25.42578125" style="1" customWidth="1"/>
    <col min="9990" max="9990" width="13.5703125" style="1" customWidth="1"/>
    <col min="9991" max="9991" width="11.5703125" style="1" customWidth="1"/>
    <col min="9992" max="9993" width="9.140625" style="1"/>
    <col min="9994" max="9994" width="13.7109375" style="1" customWidth="1"/>
    <col min="9995" max="9995" width="18.140625" style="1" customWidth="1"/>
    <col min="9996" max="9996" width="12.5703125" style="1" customWidth="1"/>
    <col min="9997" max="9997" width="2.7109375" style="1" customWidth="1"/>
    <col min="9998" max="9998" width="10.28515625" style="1" customWidth="1"/>
    <col min="9999" max="9999" width="16.85546875" style="1" customWidth="1"/>
    <col min="10000" max="10000" width="10.42578125" style="1" customWidth="1"/>
    <col min="10001" max="10001" width="11.140625" style="1" customWidth="1"/>
    <col min="10002" max="10007" width="9.140625" style="1"/>
    <col min="10008" max="10008" width="14.7109375" style="1" customWidth="1"/>
    <col min="10009" max="10240" width="9.140625" style="1"/>
    <col min="10241" max="10241" width="3.28515625" style="1" customWidth="1"/>
    <col min="10242" max="10242" width="10.28515625" style="1" customWidth="1"/>
    <col min="10243" max="10243" width="10.85546875" style="1" customWidth="1"/>
    <col min="10244" max="10244" width="17.85546875" style="1" customWidth="1"/>
    <col min="10245" max="10245" width="25.42578125" style="1" customWidth="1"/>
    <col min="10246" max="10246" width="13.5703125" style="1" customWidth="1"/>
    <col min="10247" max="10247" width="11.5703125" style="1" customWidth="1"/>
    <col min="10248" max="10249" width="9.140625" style="1"/>
    <col min="10250" max="10250" width="13.7109375" style="1" customWidth="1"/>
    <col min="10251" max="10251" width="18.140625" style="1" customWidth="1"/>
    <col min="10252" max="10252" width="12.5703125" style="1" customWidth="1"/>
    <col min="10253" max="10253" width="2.7109375" style="1" customWidth="1"/>
    <col min="10254" max="10254" width="10.28515625" style="1" customWidth="1"/>
    <col min="10255" max="10255" width="16.85546875" style="1" customWidth="1"/>
    <col min="10256" max="10256" width="10.42578125" style="1" customWidth="1"/>
    <col min="10257" max="10257" width="11.140625" style="1" customWidth="1"/>
    <col min="10258" max="10263" width="9.140625" style="1"/>
    <col min="10264" max="10264" width="14.7109375" style="1" customWidth="1"/>
    <col min="10265" max="10496" width="9.140625" style="1"/>
    <col min="10497" max="10497" width="3.28515625" style="1" customWidth="1"/>
    <col min="10498" max="10498" width="10.28515625" style="1" customWidth="1"/>
    <col min="10499" max="10499" width="10.85546875" style="1" customWidth="1"/>
    <col min="10500" max="10500" width="17.85546875" style="1" customWidth="1"/>
    <col min="10501" max="10501" width="25.42578125" style="1" customWidth="1"/>
    <col min="10502" max="10502" width="13.5703125" style="1" customWidth="1"/>
    <col min="10503" max="10503" width="11.5703125" style="1" customWidth="1"/>
    <col min="10504" max="10505" width="9.140625" style="1"/>
    <col min="10506" max="10506" width="13.7109375" style="1" customWidth="1"/>
    <col min="10507" max="10507" width="18.140625" style="1" customWidth="1"/>
    <col min="10508" max="10508" width="12.5703125" style="1" customWidth="1"/>
    <col min="10509" max="10509" width="2.7109375" style="1" customWidth="1"/>
    <col min="10510" max="10510" width="10.28515625" style="1" customWidth="1"/>
    <col min="10511" max="10511" width="16.85546875" style="1" customWidth="1"/>
    <col min="10512" max="10512" width="10.42578125" style="1" customWidth="1"/>
    <col min="10513" max="10513" width="11.140625" style="1" customWidth="1"/>
    <col min="10514" max="10519" width="9.140625" style="1"/>
    <col min="10520" max="10520" width="14.7109375" style="1" customWidth="1"/>
    <col min="10521" max="10752" width="9.140625" style="1"/>
    <col min="10753" max="10753" width="3.28515625" style="1" customWidth="1"/>
    <col min="10754" max="10754" width="10.28515625" style="1" customWidth="1"/>
    <col min="10755" max="10755" width="10.85546875" style="1" customWidth="1"/>
    <col min="10756" max="10756" width="17.85546875" style="1" customWidth="1"/>
    <col min="10757" max="10757" width="25.42578125" style="1" customWidth="1"/>
    <col min="10758" max="10758" width="13.5703125" style="1" customWidth="1"/>
    <col min="10759" max="10759" width="11.5703125" style="1" customWidth="1"/>
    <col min="10760" max="10761" width="9.140625" style="1"/>
    <col min="10762" max="10762" width="13.7109375" style="1" customWidth="1"/>
    <col min="10763" max="10763" width="18.140625" style="1" customWidth="1"/>
    <col min="10764" max="10764" width="12.5703125" style="1" customWidth="1"/>
    <col min="10765" max="10765" width="2.7109375" style="1" customWidth="1"/>
    <col min="10766" max="10766" width="10.28515625" style="1" customWidth="1"/>
    <col min="10767" max="10767" width="16.85546875" style="1" customWidth="1"/>
    <col min="10768" max="10768" width="10.42578125" style="1" customWidth="1"/>
    <col min="10769" max="10769" width="11.140625" style="1" customWidth="1"/>
    <col min="10770" max="10775" width="9.140625" style="1"/>
    <col min="10776" max="10776" width="14.7109375" style="1" customWidth="1"/>
    <col min="10777" max="11008" width="9.140625" style="1"/>
    <col min="11009" max="11009" width="3.28515625" style="1" customWidth="1"/>
    <col min="11010" max="11010" width="10.28515625" style="1" customWidth="1"/>
    <col min="11011" max="11011" width="10.85546875" style="1" customWidth="1"/>
    <col min="11012" max="11012" width="17.85546875" style="1" customWidth="1"/>
    <col min="11013" max="11013" width="25.42578125" style="1" customWidth="1"/>
    <col min="11014" max="11014" width="13.5703125" style="1" customWidth="1"/>
    <col min="11015" max="11015" width="11.5703125" style="1" customWidth="1"/>
    <col min="11016" max="11017" width="9.140625" style="1"/>
    <col min="11018" max="11018" width="13.7109375" style="1" customWidth="1"/>
    <col min="11019" max="11019" width="18.140625" style="1" customWidth="1"/>
    <col min="11020" max="11020" width="12.5703125" style="1" customWidth="1"/>
    <col min="11021" max="11021" width="2.7109375" style="1" customWidth="1"/>
    <col min="11022" max="11022" width="10.28515625" style="1" customWidth="1"/>
    <col min="11023" max="11023" width="16.85546875" style="1" customWidth="1"/>
    <col min="11024" max="11024" width="10.42578125" style="1" customWidth="1"/>
    <col min="11025" max="11025" width="11.140625" style="1" customWidth="1"/>
    <col min="11026" max="11031" width="9.140625" style="1"/>
    <col min="11032" max="11032" width="14.7109375" style="1" customWidth="1"/>
    <col min="11033" max="11264" width="9.140625" style="1"/>
    <col min="11265" max="11265" width="3.28515625" style="1" customWidth="1"/>
    <col min="11266" max="11266" width="10.28515625" style="1" customWidth="1"/>
    <col min="11267" max="11267" width="10.85546875" style="1" customWidth="1"/>
    <col min="11268" max="11268" width="17.85546875" style="1" customWidth="1"/>
    <col min="11269" max="11269" width="25.42578125" style="1" customWidth="1"/>
    <col min="11270" max="11270" width="13.5703125" style="1" customWidth="1"/>
    <col min="11271" max="11271" width="11.5703125" style="1" customWidth="1"/>
    <col min="11272" max="11273" width="9.140625" style="1"/>
    <col min="11274" max="11274" width="13.7109375" style="1" customWidth="1"/>
    <col min="11275" max="11275" width="18.140625" style="1" customWidth="1"/>
    <col min="11276" max="11276" width="12.5703125" style="1" customWidth="1"/>
    <col min="11277" max="11277" width="2.7109375" style="1" customWidth="1"/>
    <col min="11278" max="11278" width="10.28515625" style="1" customWidth="1"/>
    <col min="11279" max="11279" width="16.85546875" style="1" customWidth="1"/>
    <col min="11280" max="11280" width="10.42578125" style="1" customWidth="1"/>
    <col min="11281" max="11281" width="11.140625" style="1" customWidth="1"/>
    <col min="11282" max="11287" width="9.140625" style="1"/>
    <col min="11288" max="11288" width="14.7109375" style="1" customWidth="1"/>
    <col min="11289" max="11520" width="9.140625" style="1"/>
    <col min="11521" max="11521" width="3.28515625" style="1" customWidth="1"/>
    <col min="11522" max="11522" width="10.28515625" style="1" customWidth="1"/>
    <col min="11523" max="11523" width="10.85546875" style="1" customWidth="1"/>
    <col min="11524" max="11524" width="17.85546875" style="1" customWidth="1"/>
    <col min="11525" max="11525" width="25.42578125" style="1" customWidth="1"/>
    <col min="11526" max="11526" width="13.5703125" style="1" customWidth="1"/>
    <col min="11527" max="11527" width="11.5703125" style="1" customWidth="1"/>
    <col min="11528" max="11529" width="9.140625" style="1"/>
    <col min="11530" max="11530" width="13.7109375" style="1" customWidth="1"/>
    <col min="11531" max="11531" width="18.140625" style="1" customWidth="1"/>
    <col min="11532" max="11532" width="12.5703125" style="1" customWidth="1"/>
    <col min="11533" max="11533" width="2.7109375" style="1" customWidth="1"/>
    <col min="11534" max="11534" width="10.28515625" style="1" customWidth="1"/>
    <col min="11535" max="11535" width="16.85546875" style="1" customWidth="1"/>
    <col min="11536" max="11536" width="10.42578125" style="1" customWidth="1"/>
    <col min="11537" max="11537" width="11.140625" style="1" customWidth="1"/>
    <col min="11538" max="11543" width="9.140625" style="1"/>
    <col min="11544" max="11544" width="14.7109375" style="1" customWidth="1"/>
    <col min="11545" max="11776" width="9.140625" style="1"/>
    <col min="11777" max="11777" width="3.28515625" style="1" customWidth="1"/>
    <col min="11778" max="11778" width="10.28515625" style="1" customWidth="1"/>
    <col min="11779" max="11779" width="10.85546875" style="1" customWidth="1"/>
    <col min="11780" max="11780" width="17.85546875" style="1" customWidth="1"/>
    <col min="11781" max="11781" width="25.42578125" style="1" customWidth="1"/>
    <col min="11782" max="11782" width="13.5703125" style="1" customWidth="1"/>
    <col min="11783" max="11783" width="11.5703125" style="1" customWidth="1"/>
    <col min="11784" max="11785" width="9.140625" style="1"/>
    <col min="11786" max="11786" width="13.7109375" style="1" customWidth="1"/>
    <col min="11787" max="11787" width="18.140625" style="1" customWidth="1"/>
    <col min="11788" max="11788" width="12.5703125" style="1" customWidth="1"/>
    <col min="11789" max="11789" width="2.7109375" style="1" customWidth="1"/>
    <col min="11790" max="11790" width="10.28515625" style="1" customWidth="1"/>
    <col min="11791" max="11791" width="16.85546875" style="1" customWidth="1"/>
    <col min="11792" max="11792" width="10.42578125" style="1" customWidth="1"/>
    <col min="11793" max="11793" width="11.140625" style="1" customWidth="1"/>
    <col min="11794" max="11799" width="9.140625" style="1"/>
    <col min="11800" max="11800" width="14.7109375" style="1" customWidth="1"/>
    <col min="11801" max="12032" width="9.140625" style="1"/>
    <col min="12033" max="12033" width="3.28515625" style="1" customWidth="1"/>
    <col min="12034" max="12034" width="10.28515625" style="1" customWidth="1"/>
    <col min="12035" max="12035" width="10.85546875" style="1" customWidth="1"/>
    <col min="12036" max="12036" width="17.85546875" style="1" customWidth="1"/>
    <col min="12037" max="12037" width="25.42578125" style="1" customWidth="1"/>
    <col min="12038" max="12038" width="13.5703125" style="1" customWidth="1"/>
    <col min="12039" max="12039" width="11.5703125" style="1" customWidth="1"/>
    <col min="12040" max="12041" width="9.140625" style="1"/>
    <col min="12042" max="12042" width="13.7109375" style="1" customWidth="1"/>
    <col min="12043" max="12043" width="18.140625" style="1" customWidth="1"/>
    <col min="12044" max="12044" width="12.5703125" style="1" customWidth="1"/>
    <col min="12045" max="12045" width="2.7109375" style="1" customWidth="1"/>
    <col min="12046" max="12046" width="10.28515625" style="1" customWidth="1"/>
    <col min="12047" max="12047" width="16.85546875" style="1" customWidth="1"/>
    <col min="12048" max="12048" width="10.42578125" style="1" customWidth="1"/>
    <col min="12049" max="12049" width="11.140625" style="1" customWidth="1"/>
    <col min="12050" max="12055" width="9.140625" style="1"/>
    <col min="12056" max="12056" width="14.7109375" style="1" customWidth="1"/>
    <col min="12057" max="12288" width="9.140625" style="1"/>
    <col min="12289" max="12289" width="3.28515625" style="1" customWidth="1"/>
    <col min="12290" max="12290" width="10.28515625" style="1" customWidth="1"/>
    <col min="12291" max="12291" width="10.85546875" style="1" customWidth="1"/>
    <col min="12292" max="12292" width="17.85546875" style="1" customWidth="1"/>
    <col min="12293" max="12293" width="25.42578125" style="1" customWidth="1"/>
    <col min="12294" max="12294" width="13.5703125" style="1" customWidth="1"/>
    <col min="12295" max="12295" width="11.5703125" style="1" customWidth="1"/>
    <col min="12296" max="12297" width="9.140625" style="1"/>
    <col min="12298" max="12298" width="13.7109375" style="1" customWidth="1"/>
    <col min="12299" max="12299" width="18.140625" style="1" customWidth="1"/>
    <col min="12300" max="12300" width="12.5703125" style="1" customWidth="1"/>
    <col min="12301" max="12301" width="2.7109375" style="1" customWidth="1"/>
    <col min="12302" max="12302" width="10.28515625" style="1" customWidth="1"/>
    <col min="12303" max="12303" width="16.85546875" style="1" customWidth="1"/>
    <col min="12304" max="12304" width="10.42578125" style="1" customWidth="1"/>
    <col min="12305" max="12305" width="11.140625" style="1" customWidth="1"/>
    <col min="12306" max="12311" width="9.140625" style="1"/>
    <col min="12312" max="12312" width="14.7109375" style="1" customWidth="1"/>
    <col min="12313" max="12544" width="9.140625" style="1"/>
    <col min="12545" max="12545" width="3.28515625" style="1" customWidth="1"/>
    <col min="12546" max="12546" width="10.28515625" style="1" customWidth="1"/>
    <col min="12547" max="12547" width="10.85546875" style="1" customWidth="1"/>
    <col min="12548" max="12548" width="17.85546875" style="1" customWidth="1"/>
    <col min="12549" max="12549" width="25.42578125" style="1" customWidth="1"/>
    <col min="12550" max="12550" width="13.5703125" style="1" customWidth="1"/>
    <col min="12551" max="12551" width="11.5703125" style="1" customWidth="1"/>
    <col min="12552" max="12553" width="9.140625" style="1"/>
    <col min="12554" max="12554" width="13.7109375" style="1" customWidth="1"/>
    <col min="12555" max="12555" width="18.140625" style="1" customWidth="1"/>
    <col min="12556" max="12556" width="12.5703125" style="1" customWidth="1"/>
    <col min="12557" max="12557" width="2.7109375" style="1" customWidth="1"/>
    <col min="12558" max="12558" width="10.28515625" style="1" customWidth="1"/>
    <col min="12559" max="12559" width="16.85546875" style="1" customWidth="1"/>
    <col min="12560" max="12560" width="10.42578125" style="1" customWidth="1"/>
    <col min="12561" max="12561" width="11.140625" style="1" customWidth="1"/>
    <col min="12562" max="12567" width="9.140625" style="1"/>
    <col min="12568" max="12568" width="14.7109375" style="1" customWidth="1"/>
    <col min="12569" max="12800" width="9.140625" style="1"/>
    <col min="12801" max="12801" width="3.28515625" style="1" customWidth="1"/>
    <col min="12802" max="12802" width="10.28515625" style="1" customWidth="1"/>
    <col min="12803" max="12803" width="10.85546875" style="1" customWidth="1"/>
    <col min="12804" max="12804" width="17.85546875" style="1" customWidth="1"/>
    <col min="12805" max="12805" width="25.42578125" style="1" customWidth="1"/>
    <col min="12806" max="12806" width="13.5703125" style="1" customWidth="1"/>
    <col min="12807" max="12807" width="11.5703125" style="1" customWidth="1"/>
    <col min="12808" max="12809" width="9.140625" style="1"/>
    <col min="12810" max="12810" width="13.7109375" style="1" customWidth="1"/>
    <col min="12811" max="12811" width="18.140625" style="1" customWidth="1"/>
    <col min="12812" max="12812" width="12.5703125" style="1" customWidth="1"/>
    <col min="12813" max="12813" width="2.7109375" style="1" customWidth="1"/>
    <col min="12814" max="12814" width="10.28515625" style="1" customWidth="1"/>
    <col min="12815" max="12815" width="16.85546875" style="1" customWidth="1"/>
    <col min="12816" max="12816" width="10.42578125" style="1" customWidth="1"/>
    <col min="12817" max="12817" width="11.140625" style="1" customWidth="1"/>
    <col min="12818" max="12823" width="9.140625" style="1"/>
    <col min="12824" max="12824" width="14.7109375" style="1" customWidth="1"/>
    <col min="12825" max="13056" width="9.140625" style="1"/>
    <col min="13057" max="13057" width="3.28515625" style="1" customWidth="1"/>
    <col min="13058" max="13058" width="10.28515625" style="1" customWidth="1"/>
    <col min="13059" max="13059" width="10.85546875" style="1" customWidth="1"/>
    <col min="13060" max="13060" width="17.85546875" style="1" customWidth="1"/>
    <col min="13061" max="13061" width="25.42578125" style="1" customWidth="1"/>
    <col min="13062" max="13062" width="13.5703125" style="1" customWidth="1"/>
    <col min="13063" max="13063" width="11.5703125" style="1" customWidth="1"/>
    <col min="13064" max="13065" width="9.140625" style="1"/>
    <col min="13066" max="13066" width="13.7109375" style="1" customWidth="1"/>
    <col min="13067" max="13067" width="18.140625" style="1" customWidth="1"/>
    <col min="13068" max="13068" width="12.5703125" style="1" customWidth="1"/>
    <col min="13069" max="13069" width="2.7109375" style="1" customWidth="1"/>
    <col min="13070" max="13070" width="10.28515625" style="1" customWidth="1"/>
    <col min="13071" max="13071" width="16.85546875" style="1" customWidth="1"/>
    <col min="13072" max="13072" width="10.42578125" style="1" customWidth="1"/>
    <col min="13073" max="13073" width="11.140625" style="1" customWidth="1"/>
    <col min="13074" max="13079" width="9.140625" style="1"/>
    <col min="13080" max="13080" width="14.7109375" style="1" customWidth="1"/>
    <col min="13081" max="13312" width="9.140625" style="1"/>
    <col min="13313" max="13313" width="3.28515625" style="1" customWidth="1"/>
    <col min="13314" max="13314" width="10.28515625" style="1" customWidth="1"/>
    <col min="13315" max="13315" width="10.85546875" style="1" customWidth="1"/>
    <col min="13316" max="13316" width="17.85546875" style="1" customWidth="1"/>
    <col min="13317" max="13317" width="25.42578125" style="1" customWidth="1"/>
    <col min="13318" max="13318" width="13.5703125" style="1" customWidth="1"/>
    <col min="13319" max="13319" width="11.5703125" style="1" customWidth="1"/>
    <col min="13320" max="13321" width="9.140625" style="1"/>
    <col min="13322" max="13322" width="13.7109375" style="1" customWidth="1"/>
    <col min="13323" max="13323" width="18.140625" style="1" customWidth="1"/>
    <col min="13324" max="13324" width="12.5703125" style="1" customWidth="1"/>
    <col min="13325" max="13325" width="2.7109375" style="1" customWidth="1"/>
    <col min="13326" max="13326" width="10.28515625" style="1" customWidth="1"/>
    <col min="13327" max="13327" width="16.85546875" style="1" customWidth="1"/>
    <col min="13328" max="13328" width="10.42578125" style="1" customWidth="1"/>
    <col min="13329" max="13329" width="11.140625" style="1" customWidth="1"/>
    <col min="13330" max="13335" width="9.140625" style="1"/>
    <col min="13336" max="13336" width="14.7109375" style="1" customWidth="1"/>
    <col min="13337" max="13568" width="9.140625" style="1"/>
    <col min="13569" max="13569" width="3.28515625" style="1" customWidth="1"/>
    <col min="13570" max="13570" width="10.28515625" style="1" customWidth="1"/>
    <col min="13571" max="13571" width="10.85546875" style="1" customWidth="1"/>
    <col min="13572" max="13572" width="17.85546875" style="1" customWidth="1"/>
    <col min="13573" max="13573" width="25.42578125" style="1" customWidth="1"/>
    <col min="13574" max="13574" width="13.5703125" style="1" customWidth="1"/>
    <col min="13575" max="13575" width="11.5703125" style="1" customWidth="1"/>
    <col min="13576" max="13577" width="9.140625" style="1"/>
    <col min="13578" max="13578" width="13.7109375" style="1" customWidth="1"/>
    <col min="13579" max="13579" width="18.140625" style="1" customWidth="1"/>
    <col min="13580" max="13580" width="12.5703125" style="1" customWidth="1"/>
    <col min="13581" max="13581" width="2.7109375" style="1" customWidth="1"/>
    <col min="13582" max="13582" width="10.28515625" style="1" customWidth="1"/>
    <col min="13583" max="13583" width="16.85546875" style="1" customWidth="1"/>
    <col min="13584" max="13584" width="10.42578125" style="1" customWidth="1"/>
    <col min="13585" max="13585" width="11.140625" style="1" customWidth="1"/>
    <col min="13586" max="13591" width="9.140625" style="1"/>
    <col min="13592" max="13592" width="14.7109375" style="1" customWidth="1"/>
    <col min="13593" max="13824" width="9.140625" style="1"/>
    <col min="13825" max="13825" width="3.28515625" style="1" customWidth="1"/>
    <col min="13826" max="13826" width="10.28515625" style="1" customWidth="1"/>
    <col min="13827" max="13827" width="10.85546875" style="1" customWidth="1"/>
    <col min="13828" max="13828" width="17.85546875" style="1" customWidth="1"/>
    <col min="13829" max="13829" width="25.42578125" style="1" customWidth="1"/>
    <col min="13830" max="13830" width="13.5703125" style="1" customWidth="1"/>
    <col min="13831" max="13831" width="11.5703125" style="1" customWidth="1"/>
    <col min="13832" max="13833" width="9.140625" style="1"/>
    <col min="13834" max="13834" width="13.7109375" style="1" customWidth="1"/>
    <col min="13835" max="13835" width="18.140625" style="1" customWidth="1"/>
    <col min="13836" max="13836" width="12.5703125" style="1" customWidth="1"/>
    <col min="13837" max="13837" width="2.7109375" style="1" customWidth="1"/>
    <col min="13838" max="13838" width="10.28515625" style="1" customWidth="1"/>
    <col min="13839" max="13839" width="16.85546875" style="1" customWidth="1"/>
    <col min="13840" max="13840" width="10.42578125" style="1" customWidth="1"/>
    <col min="13841" max="13841" width="11.140625" style="1" customWidth="1"/>
    <col min="13842" max="13847" width="9.140625" style="1"/>
    <col min="13848" max="13848" width="14.7109375" style="1" customWidth="1"/>
    <col min="13849" max="14080" width="9.140625" style="1"/>
    <col min="14081" max="14081" width="3.28515625" style="1" customWidth="1"/>
    <col min="14082" max="14082" width="10.28515625" style="1" customWidth="1"/>
    <col min="14083" max="14083" width="10.85546875" style="1" customWidth="1"/>
    <col min="14084" max="14084" width="17.85546875" style="1" customWidth="1"/>
    <col min="14085" max="14085" width="25.42578125" style="1" customWidth="1"/>
    <col min="14086" max="14086" width="13.5703125" style="1" customWidth="1"/>
    <col min="14087" max="14087" width="11.5703125" style="1" customWidth="1"/>
    <col min="14088" max="14089" width="9.140625" style="1"/>
    <col min="14090" max="14090" width="13.7109375" style="1" customWidth="1"/>
    <col min="14091" max="14091" width="18.140625" style="1" customWidth="1"/>
    <col min="14092" max="14092" width="12.5703125" style="1" customWidth="1"/>
    <col min="14093" max="14093" width="2.7109375" style="1" customWidth="1"/>
    <col min="14094" max="14094" width="10.28515625" style="1" customWidth="1"/>
    <col min="14095" max="14095" width="16.85546875" style="1" customWidth="1"/>
    <col min="14096" max="14096" width="10.42578125" style="1" customWidth="1"/>
    <col min="14097" max="14097" width="11.140625" style="1" customWidth="1"/>
    <col min="14098" max="14103" width="9.140625" style="1"/>
    <col min="14104" max="14104" width="14.7109375" style="1" customWidth="1"/>
    <col min="14105" max="14336" width="9.140625" style="1"/>
    <col min="14337" max="14337" width="3.28515625" style="1" customWidth="1"/>
    <col min="14338" max="14338" width="10.28515625" style="1" customWidth="1"/>
    <col min="14339" max="14339" width="10.85546875" style="1" customWidth="1"/>
    <col min="14340" max="14340" width="17.85546875" style="1" customWidth="1"/>
    <col min="14341" max="14341" width="25.42578125" style="1" customWidth="1"/>
    <col min="14342" max="14342" width="13.5703125" style="1" customWidth="1"/>
    <col min="14343" max="14343" width="11.5703125" style="1" customWidth="1"/>
    <col min="14344" max="14345" width="9.140625" style="1"/>
    <col min="14346" max="14346" width="13.7109375" style="1" customWidth="1"/>
    <col min="14347" max="14347" width="18.140625" style="1" customWidth="1"/>
    <col min="14348" max="14348" width="12.5703125" style="1" customWidth="1"/>
    <col min="14349" max="14349" width="2.7109375" style="1" customWidth="1"/>
    <col min="14350" max="14350" width="10.28515625" style="1" customWidth="1"/>
    <col min="14351" max="14351" width="16.85546875" style="1" customWidth="1"/>
    <col min="14352" max="14352" width="10.42578125" style="1" customWidth="1"/>
    <col min="14353" max="14353" width="11.140625" style="1" customWidth="1"/>
    <col min="14354" max="14359" width="9.140625" style="1"/>
    <col min="14360" max="14360" width="14.7109375" style="1" customWidth="1"/>
    <col min="14361" max="14592" width="9.140625" style="1"/>
    <col min="14593" max="14593" width="3.28515625" style="1" customWidth="1"/>
    <col min="14594" max="14594" width="10.28515625" style="1" customWidth="1"/>
    <col min="14595" max="14595" width="10.85546875" style="1" customWidth="1"/>
    <col min="14596" max="14596" width="17.85546875" style="1" customWidth="1"/>
    <col min="14597" max="14597" width="25.42578125" style="1" customWidth="1"/>
    <col min="14598" max="14598" width="13.5703125" style="1" customWidth="1"/>
    <col min="14599" max="14599" width="11.5703125" style="1" customWidth="1"/>
    <col min="14600" max="14601" width="9.140625" style="1"/>
    <col min="14602" max="14602" width="13.7109375" style="1" customWidth="1"/>
    <col min="14603" max="14603" width="18.140625" style="1" customWidth="1"/>
    <col min="14604" max="14604" width="12.5703125" style="1" customWidth="1"/>
    <col min="14605" max="14605" width="2.7109375" style="1" customWidth="1"/>
    <col min="14606" max="14606" width="10.28515625" style="1" customWidth="1"/>
    <col min="14607" max="14607" width="16.85546875" style="1" customWidth="1"/>
    <col min="14608" max="14608" width="10.42578125" style="1" customWidth="1"/>
    <col min="14609" max="14609" width="11.140625" style="1" customWidth="1"/>
    <col min="14610" max="14615" width="9.140625" style="1"/>
    <col min="14616" max="14616" width="14.7109375" style="1" customWidth="1"/>
    <col min="14617" max="14848" width="9.140625" style="1"/>
    <col min="14849" max="14849" width="3.28515625" style="1" customWidth="1"/>
    <col min="14850" max="14850" width="10.28515625" style="1" customWidth="1"/>
    <col min="14851" max="14851" width="10.85546875" style="1" customWidth="1"/>
    <col min="14852" max="14852" width="17.85546875" style="1" customWidth="1"/>
    <col min="14853" max="14853" width="25.42578125" style="1" customWidth="1"/>
    <col min="14854" max="14854" width="13.5703125" style="1" customWidth="1"/>
    <col min="14855" max="14855" width="11.5703125" style="1" customWidth="1"/>
    <col min="14856" max="14857" width="9.140625" style="1"/>
    <col min="14858" max="14858" width="13.7109375" style="1" customWidth="1"/>
    <col min="14859" max="14859" width="18.140625" style="1" customWidth="1"/>
    <col min="14860" max="14860" width="12.5703125" style="1" customWidth="1"/>
    <col min="14861" max="14861" width="2.7109375" style="1" customWidth="1"/>
    <col min="14862" max="14862" width="10.28515625" style="1" customWidth="1"/>
    <col min="14863" max="14863" width="16.85546875" style="1" customWidth="1"/>
    <col min="14864" max="14864" width="10.42578125" style="1" customWidth="1"/>
    <col min="14865" max="14865" width="11.140625" style="1" customWidth="1"/>
    <col min="14866" max="14871" width="9.140625" style="1"/>
    <col min="14872" max="14872" width="14.7109375" style="1" customWidth="1"/>
    <col min="14873" max="15104" width="9.140625" style="1"/>
    <col min="15105" max="15105" width="3.28515625" style="1" customWidth="1"/>
    <col min="15106" max="15106" width="10.28515625" style="1" customWidth="1"/>
    <col min="15107" max="15107" width="10.85546875" style="1" customWidth="1"/>
    <col min="15108" max="15108" width="17.85546875" style="1" customWidth="1"/>
    <col min="15109" max="15109" width="25.42578125" style="1" customWidth="1"/>
    <col min="15110" max="15110" width="13.5703125" style="1" customWidth="1"/>
    <col min="15111" max="15111" width="11.5703125" style="1" customWidth="1"/>
    <col min="15112" max="15113" width="9.140625" style="1"/>
    <col min="15114" max="15114" width="13.7109375" style="1" customWidth="1"/>
    <col min="15115" max="15115" width="18.140625" style="1" customWidth="1"/>
    <col min="15116" max="15116" width="12.5703125" style="1" customWidth="1"/>
    <col min="15117" max="15117" width="2.7109375" style="1" customWidth="1"/>
    <col min="15118" max="15118" width="10.28515625" style="1" customWidth="1"/>
    <col min="15119" max="15119" width="16.85546875" style="1" customWidth="1"/>
    <col min="15120" max="15120" width="10.42578125" style="1" customWidth="1"/>
    <col min="15121" max="15121" width="11.140625" style="1" customWidth="1"/>
    <col min="15122" max="15127" width="9.140625" style="1"/>
    <col min="15128" max="15128" width="14.7109375" style="1" customWidth="1"/>
    <col min="15129" max="15360" width="9.140625" style="1"/>
    <col min="15361" max="15361" width="3.28515625" style="1" customWidth="1"/>
    <col min="15362" max="15362" width="10.28515625" style="1" customWidth="1"/>
    <col min="15363" max="15363" width="10.85546875" style="1" customWidth="1"/>
    <col min="15364" max="15364" width="17.85546875" style="1" customWidth="1"/>
    <col min="15365" max="15365" width="25.42578125" style="1" customWidth="1"/>
    <col min="15366" max="15366" width="13.5703125" style="1" customWidth="1"/>
    <col min="15367" max="15367" width="11.5703125" style="1" customWidth="1"/>
    <col min="15368" max="15369" width="9.140625" style="1"/>
    <col min="15370" max="15370" width="13.7109375" style="1" customWidth="1"/>
    <col min="15371" max="15371" width="18.140625" style="1" customWidth="1"/>
    <col min="15372" max="15372" width="12.5703125" style="1" customWidth="1"/>
    <col min="15373" max="15373" width="2.7109375" style="1" customWidth="1"/>
    <col min="15374" max="15374" width="10.28515625" style="1" customWidth="1"/>
    <col min="15375" max="15375" width="16.85546875" style="1" customWidth="1"/>
    <col min="15376" max="15376" width="10.42578125" style="1" customWidth="1"/>
    <col min="15377" max="15377" width="11.140625" style="1" customWidth="1"/>
    <col min="15378" max="15383" width="9.140625" style="1"/>
    <col min="15384" max="15384" width="14.7109375" style="1" customWidth="1"/>
    <col min="15385" max="15616" width="9.140625" style="1"/>
    <col min="15617" max="15617" width="3.28515625" style="1" customWidth="1"/>
    <col min="15618" max="15618" width="10.28515625" style="1" customWidth="1"/>
    <col min="15619" max="15619" width="10.85546875" style="1" customWidth="1"/>
    <col min="15620" max="15620" width="17.85546875" style="1" customWidth="1"/>
    <col min="15621" max="15621" width="25.42578125" style="1" customWidth="1"/>
    <col min="15622" max="15622" width="13.5703125" style="1" customWidth="1"/>
    <col min="15623" max="15623" width="11.5703125" style="1" customWidth="1"/>
    <col min="15624" max="15625" width="9.140625" style="1"/>
    <col min="15626" max="15626" width="13.7109375" style="1" customWidth="1"/>
    <col min="15627" max="15627" width="18.140625" style="1" customWidth="1"/>
    <col min="15628" max="15628" width="12.5703125" style="1" customWidth="1"/>
    <col min="15629" max="15629" width="2.7109375" style="1" customWidth="1"/>
    <col min="15630" max="15630" width="10.28515625" style="1" customWidth="1"/>
    <col min="15631" max="15631" width="16.85546875" style="1" customWidth="1"/>
    <col min="15632" max="15632" width="10.42578125" style="1" customWidth="1"/>
    <col min="15633" max="15633" width="11.140625" style="1" customWidth="1"/>
    <col min="15634" max="15639" width="9.140625" style="1"/>
    <col min="15640" max="15640" width="14.7109375" style="1" customWidth="1"/>
    <col min="15641" max="15872" width="9.140625" style="1"/>
    <col min="15873" max="15873" width="3.28515625" style="1" customWidth="1"/>
    <col min="15874" max="15874" width="10.28515625" style="1" customWidth="1"/>
    <col min="15875" max="15875" width="10.85546875" style="1" customWidth="1"/>
    <col min="15876" max="15876" width="17.85546875" style="1" customWidth="1"/>
    <col min="15877" max="15877" width="25.42578125" style="1" customWidth="1"/>
    <col min="15878" max="15878" width="13.5703125" style="1" customWidth="1"/>
    <col min="15879" max="15879" width="11.5703125" style="1" customWidth="1"/>
    <col min="15880" max="15881" width="9.140625" style="1"/>
    <col min="15882" max="15882" width="13.7109375" style="1" customWidth="1"/>
    <col min="15883" max="15883" width="18.140625" style="1" customWidth="1"/>
    <col min="15884" max="15884" width="12.5703125" style="1" customWidth="1"/>
    <col min="15885" max="15885" width="2.7109375" style="1" customWidth="1"/>
    <col min="15886" max="15886" width="10.28515625" style="1" customWidth="1"/>
    <col min="15887" max="15887" width="16.85546875" style="1" customWidth="1"/>
    <col min="15888" max="15888" width="10.42578125" style="1" customWidth="1"/>
    <col min="15889" max="15889" width="11.140625" style="1" customWidth="1"/>
    <col min="15890" max="15895" width="9.140625" style="1"/>
    <col min="15896" max="15896" width="14.7109375" style="1" customWidth="1"/>
    <col min="15897" max="16128" width="9.140625" style="1"/>
    <col min="16129" max="16129" width="3.28515625" style="1" customWidth="1"/>
    <col min="16130" max="16130" width="10.28515625" style="1" customWidth="1"/>
    <col min="16131" max="16131" width="10.85546875" style="1" customWidth="1"/>
    <col min="16132" max="16132" width="17.85546875" style="1" customWidth="1"/>
    <col min="16133" max="16133" width="25.42578125" style="1" customWidth="1"/>
    <col min="16134" max="16134" width="13.5703125" style="1" customWidth="1"/>
    <col min="16135" max="16135" width="11.5703125" style="1" customWidth="1"/>
    <col min="16136" max="16137" width="9.140625" style="1"/>
    <col min="16138" max="16138" width="13.7109375" style="1" customWidth="1"/>
    <col min="16139" max="16139" width="18.140625" style="1" customWidth="1"/>
    <col min="16140" max="16140" width="12.5703125" style="1" customWidth="1"/>
    <col min="16141" max="16141" width="2.7109375" style="1" customWidth="1"/>
    <col min="16142" max="16142" width="10.28515625" style="1" customWidth="1"/>
    <col min="16143" max="16143" width="16.85546875" style="1" customWidth="1"/>
    <col min="16144" max="16144" width="10.42578125" style="1" customWidth="1"/>
    <col min="16145" max="16145" width="11.140625" style="1" customWidth="1"/>
    <col min="16146" max="16151" width="9.140625" style="1"/>
    <col min="16152" max="16152" width="14.7109375" style="1" customWidth="1"/>
    <col min="16153" max="16384" width="9.140625" style="1"/>
  </cols>
  <sheetData>
    <row r="1" spans="2:26" ht="20.100000000000001" customHeight="1" x14ac:dyDescent="0.2">
      <c r="B1" s="283"/>
      <c r="C1" s="284"/>
      <c r="D1" s="284"/>
      <c r="E1" s="284"/>
      <c r="F1" s="284"/>
      <c r="G1" s="289" t="s">
        <v>2893</v>
      </c>
      <c r="H1" s="290"/>
      <c r="I1" s="290"/>
      <c r="J1" s="290"/>
      <c r="K1" s="290"/>
      <c r="L1" s="290"/>
      <c r="M1" s="290"/>
      <c r="N1" s="290"/>
      <c r="O1" s="291"/>
      <c r="P1" s="297"/>
      <c r="Q1" s="298"/>
      <c r="R1" s="298"/>
      <c r="S1" s="298"/>
      <c r="T1" s="298"/>
      <c r="U1" s="298"/>
      <c r="V1" s="298"/>
      <c r="W1" s="298"/>
      <c r="X1" s="298"/>
      <c r="Y1" s="298"/>
      <c r="Z1" s="298"/>
    </row>
    <row r="2" spans="2:26" ht="20.100000000000001" customHeight="1" x14ac:dyDescent="0.2">
      <c r="B2" s="285"/>
      <c r="C2" s="286"/>
      <c r="D2" s="286"/>
      <c r="E2" s="286"/>
      <c r="F2" s="286"/>
      <c r="G2" s="292" t="s">
        <v>0</v>
      </c>
      <c r="H2" s="293"/>
      <c r="I2" s="293"/>
      <c r="J2" s="293"/>
      <c r="K2" s="293"/>
      <c r="L2" s="293"/>
      <c r="M2" s="293"/>
      <c r="N2" s="293"/>
      <c r="O2" s="294"/>
      <c r="P2" s="297"/>
      <c r="Q2" s="298"/>
      <c r="R2" s="298"/>
      <c r="S2" s="298"/>
      <c r="T2" s="298"/>
      <c r="U2" s="298"/>
      <c r="V2" s="298"/>
      <c r="W2" s="298"/>
      <c r="X2" s="298"/>
      <c r="Y2" s="298"/>
      <c r="Z2" s="298"/>
    </row>
    <row r="3" spans="2:26" ht="20.100000000000001" customHeight="1" x14ac:dyDescent="0.2">
      <c r="B3" s="285"/>
      <c r="C3" s="286"/>
      <c r="D3" s="286"/>
      <c r="E3" s="286"/>
      <c r="F3" s="286"/>
      <c r="G3" s="292" t="s">
        <v>1</v>
      </c>
      <c r="H3" s="293"/>
      <c r="I3" s="293"/>
      <c r="J3" s="293"/>
      <c r="K3" s="293"/>
      <c r="L3" s="293"/>
      <c r="M3" s="293"/>
      <c r="N3" s="293"/>
      <c r="O3" s="294"/>
      <c r="P3" s="297"/>
      <c r="Q3" s="298"/>
      <c r="R3" s="298"/>
      <c r="S3" s="298"/>
      <c r="T3" s="298"/>
      <c r="U3" s="298"/>
      <c r="V3" s="298"/>
      <c r="W3" s="298"/>
      <c r="X3" s="298"/>
      <c r="Y3" s="298"/>
      <c r="Z3" s="298"/>
    </row>
    <row r="4" spans="2:26" ht="20.100000000000001" customHeight="1" x14ac:dyDescent="0.2">
      <c r="B4" s="285"/>
      <c r="C4" s="286"/>
      <c r="D4" s="286"/>
      <c r="E4" s="286"/>
      <c r="F4" s="286"/>
      <c r="G4" s="292" t="s">
        <v>2</v>
      </c>
      <c r="H4" s="293"/>
      <c r="I4" s="293"/>
      <c r="J4" s="293"/>
      <c r="K4" s="293"/>
      <c r="L4" s="293"/>
      <c r="M4" s="293"/>
      <c r="N4" s="293"/>
      <c r="O4" s="294"/>
      <c r="P4" s="297"/>
      <c r="Q4" s="298"/>
      <c r="R4" s="298"/>
      <c r="S4" s="298"/>
      <c r="T4" s="298"/>
      <c r="U4" s="298"/>
      <c r="V4" s="298"/>
      <c r="W4" s="298"/>
      <c r="X4" s="298"/>
      <c r="Y4" s="298"/>
      <c r="Z4" s="298"/>
    </row>
    <row r="5" spans="2:26" ht="20.100000000000001" customHeight="1" x14ac:dyDescent="0.2">
      <c r="B5" s="285"/>
      <c r="C5" s="286"/>
      <c r="D5" s="286"/>
      <c r="E5" s="286"/>
      <c r="F5" s="286"/>
      <c r="G5" s="292" t="s">
        <v>3</v>
      </c>
      <c r="H5" s="293"/>
      <c r="I5" s="293"/>
      <c r="J5" s="293"/>
      <c r="K5" s="293"/>
      <c r="L5" s="293"/>
      <c r="M5" s="293"/>
      <c r="N5" s="293"/>
      <c r="O5" s="294"/>
      <c r="P5" s="297"/>
      <c r="Q5" s="298"/>
      <c r="R5" s="298"/>
      <c r="S5" s="298"/>
      <c r="T5" s="298"/>
      <c r="U5" s="298"/>
      <c r="V5" s="298"/>
      <c r="W5" s="298"/>
      <c r="X5" s="298"/>
      <c r="Y5" s="298"/>
      <c r="Z5" s="298"/>
    </row>
    <row r="6" spans="2:26" ht="20.100000000000001" customHeight="1" x14ac:dyDescent="0.2">
      <c r="B6" s="285"/>
      <c r="C6" s="286"/>
      <c r="D6" s="286"/>
      <c r="E6" s="286"/>
      <c r="F6" s="286"/>
      <c r="G6" s="292" t="s">
        <v>4</v>
      </c>
      <c r="H6" s="293"/>
      <c r="I6" s="293"/>
      <c r="J6" s="293"/>
      <c r="K6" s="293"/>
      <c r="L6" s="293"/>
      <c r="M6" s="293"/>
      <c r="N6" s="293"/>
      <c r="O6" s="294"/>
      <c r="P6" s="297"/>
      <c r="Q6" s="298"/>
      <c r="R6" s="298"/>
      <c r="S6" s="298"/>
      <c r="T6" s="298"/>
      <c r="U6" s="298"/>
      <c r="V6" s="298"/>
      <c r="W6" s="298"/>
      <c r="X6" s="298"/>
      <c r="Y6" s="298"/>
      <c r="Z6" s="298"/>
    </row>
    <row r="7" spans="2:26" ht="20.100000000000001" customHeight="1" x14ac:dyDescent="0.2">
      <c r="B7" s="285"/>
      <c r="C7" s="286"/>
      <c r="D7" s="286"/>
      <c r="E7" s="286"/>
      <c r="F7" s="286"/>
      <c r="G7" s="295" t="s">
        <v>5</v>
      </c>
      <c r="H7" s="293"/>
      <c r="I7" s="293"/>
      <c r="J7" s="293"/>
      <c r="K7" s="293"/>
      <c r="L7" s="293"/>
      <c r="M7" s="293"/>
      <c r="N7" s="293"/>
      <c r="O7" s="294"/>
      <c r="P7" s="297"/>
      <c r="Q7" s="298"/>
      <c r="R7" s="298"/>
      <c r="S7" s="298"/>
      <c r="T7" s="298"/>
      <c r="U7" s="298"/>
      <c r="V7" s="298"/>
      <c r="W7" s="298"/>
      <c r="X7" s="298"/>
      <c r="Y7" s="298"/>
      <c r="Z7" s="298"/>
    </row>
    <row r="8" spans="2:26" ht="20.100000000000001" customHeight="1" x14ac:dyDescent="0.2">
      <c r="B8" s="285"/>
      <c r="C8" s="286"/>
      <c r="D8" s="286"/>
      <c r="E8" s="286"/>
      <c r="F8" s="286"/>
      <c r="G8" s="292"/>
      <c r="H8" s="293"/>
      <c r="I8" s="293"/>
      <c r="J8" s="293"/>
      <c r="K8" s="293"/>
      <c r="L8" s="293"/>
      <c r="M8" s="293"/>
      <c r="N8" s="293"/>
      <c r="O8" s="294"/>
      <c r="P8" s="297"/>
      <c r="Q8" s="298"/>
      <c r="R8" s="298"/>
      <c r="S8" s="298"/>
      <c r="T8" s="298"/>
      <c r="U8" s="298"/>
      <c r="V8" s="298"/>
      <c r="W8" s="298"/>
      <c r="X8" s="298"/>
      <c r="Y8" s="298"/>
      <c r="Z8" s="298"/>
    </row>
    <row r="9" spans="2:26" ht="20.100000000000001" customHeight="1" x14ac:dyDescent="0.2">
      <c r="B9" s="285"/>
      <c r="C9" s="286"/>
      <c r="D9" s="286"/>
      <c r="E9" s="286"/>
      <c r="F9" s="286"/>
      <c r="G9" s="142"/>
      <c r="H9" s="141"/>
      <c r="I9" s="141"/>
      <c r="J9" s="141"/>
      <c r="K9" s="141"/>
      <c r="L9" s="141"/>
      <c r="M9" s="141"/>
      <c r="N9" s="141"/>
      <c r="O9" s="21"/>
      <c r="P9" s="297"/>
      <c r="Q9" s="298"/>
      <c r="R9" s="298"/>
      <c r="S9" s="298"/>
      <c r="T9" s="298"/>
      <c r="U9" s="298"/>
      <c r="V9" s="298"/>
      <c r="W9" s="298"/>
      <c r="X9" s="298"/>
      <c r="Y9" s="298"/>
      <c r="Z9" s="298"/>
    </row>
    <row r="10" spans="2:26" ht="20.100000000000001" customHeight="1" x14ac:dyDescent="0.2">
      <c r="B10" s="287"/>
      <c r="C10" s="288"/>
      <c r="D10" s="288"/>
      <c r="E10" s="288"/>
      <c r="F10" s="288"/>
      <c r="G10" s="143"/>
      <c r="H10" s="4"/>
      <c r="I10" s="4"/>
      <c r="J10" s="4"/>
      <c r="K10" s="4"/>
      <c r="L10" s="4"/>
      <c r="M10" s="4"/>
      <c r="N10" s="4"/>
      <c r="O10" s="128"/>
      <c r="P10" s="297"/>
      <c r="Q10" s="298"/>
      <c r="R10" s="298"/>
      <c r="S10" s="298"/>
      <c r="T10" s="298"/>
      <c r="U10" s="298"/>
      <c r="V10" s="298"/>
      <c r="W10" s="298"/>
      <c r="X10" s="298"/>
      <c r="Y10" s="298"/>
      <c r="Z10" s="298"/>
    </row>
    <row r="11" spans="2:26" ht="20.100000000000001" customHeight="1" x14ac:dyDescent="0.2">
      <c r="B11" s="299" t="s">
        <v>3391</v>
      </c>
      <c r="C11" s="300"/>
      <c r="D11" s="300"/>
      <c r="E11" s="300"/>
      <c r="F11" s="300"/>
      <c r="G11" s="301"/>
      <c r="H11" s="301"/>
      <c r="I11" s="301"/>
      <c r="J11" s="301"/>
      <c r="K11" s="301"/>
      <c r="L11" s="301"/>
      <c r="M11" s="301"/>
      <c r="N11" s="301"/>
      <c r="O11" s="301"/>
      <c r="P11" s="300"/>
      <c r="Q11" s="300"/>
      <c r="R11" s="300"/>
      <c r="S11" s="300"/>
      <c r="T11" s="300"/>
      <c r="U11" s="300"/>
      <c r="V11" s="300"/>
      <c r="W11" s="300"/>
      <c r="X11" s="300"/>
      <c r="Y11" s="300"/>
      <c r="Z11" s="302"/>
    </row>
    <row r="12" spans="2:26" ht="19.5" customHeight="1" x14ac:dyDescent="0.2">
      <c r="B12" s="313"/>
      <c r="C12" s="314"/>
      <c r="D12" s="314"/>
      <c r="E12" s="314"/>
      <c r="F12" s="314"/>
      <c r="G12" s="314"/>
      <c r="H12" s="314"/>
      <c r="I12" s="314"/>
      <c r="J12" s="314"/>
      <c r="K12" s="314"/>
      <c r="L12" s="314"/>
      <c r="M12" s="314"/>
      <c r="N12" s="314"/>
      <c r="O12" s="314"/>
      <c r="P12" s="314"/>
      <c r="Q12" s="314"/>
      <c r="R12" s="314"/>
      <c r="S12" s="314"/>
      <c r="T12" s="314"/>
      <c r="U12" s="314"/>
      <c r="V12" s="314"/>
      <c r="W12" s="314"/>
      <c r="X12" s="314"/>
      <c r="Y12" s="314"/>
      <c r="Z12" s="315"/>
    </row>
    <row r="13" spans="2:26" ht="20.100000000000001" customHeight="1" x14ac:dyDescent="0.2">
      <c r="B13" s="271" t="s">
        <v>11</v>
      </c>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3"/>
    </row>
    <row r="14" spans="2:26" ht="20.100000000000001" customHeight="1" x14ac:dyDescent="0.2">
      <c r="B14" s="316" t="s">
        <v>12</v>
      </c>
      <c r="C14" s="317"/>
      <c r="D14" s="317"/>
      <c r="E14" s="317"/>
      <c r="F14" s="317"/>
      <c r="G14" s="317"/>
      <c r="H14" s="317"/>
      <c r="I14" s="317"/>
      <c r="J14" s="317"/>
      <c r="K14" s="317"/>
      <c r="L14" s="317"/>
      <c r="M14" s="317"/>
      <c r="N14" s="317"/>
      <c r="O14" s="317"/>
      <c r="P14" s="317"/>
      <c r="Q14" s="317"/>
      <c r="R14" s="317"/>
      <c r="S14" s="317"/>
      <c r="T14" s="317"/>
      <c r="U14" s="317"/>
      <c r="V14" s="317"/>
      <c r="W14" s="317"/>
      <c r="X14" s="317"/>
      <c r="Y14" s="317"/>
      <c r="Z14" s="318"/>
    </row>
    <row r="15" spans="2:26" ht="20.100000000000001" customHeight="1" x14ac:dyDescent="0.2">
      <c r="B15" s="319"/>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1"/>
    </row>
    <row r="16" spans="2:26" ht="19.5" customHeight="1" x14ac:dyDescent="0.2">
      <c r="B16" s="313"/>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5"/>
    </row>
    <row r="17" spans="2:26" ht="20.100000000000001" customHeight="1" x14ac:dyDescent="0.2">
      <c r="B17" s="267" t="s">
        <v>13</v>
      </c>
      <c r="C17" s="267"/>
      <c r="D17" s="267"/>
      <c r="E17" s="267"/>
      <c r="F17" s="267"/>
      <c r="G17" s="267"/>
      <c r="H17" s="267"/>
      <c r="I17" s="267"/>
      <c r="J17" s="271" t="s">
        <v>14</v>
      </c>
      <c r="K17" s="272"/>
      <c r="L17" s="272"/>
      <c r="M17" s="272"/>
      <c r="N17" s="272"/>
      <c r="O17" s="272"/>
      <c r="P17" s="272"/>
      <c r="Q17" s="272"/>
      <c r="R17" s="272"/>
      <c r="S17" s="272"/>
      <c r="T17" s="272"/>
      <c r="U17" s="272"/>
      <c r="V17" s="272"/>
      <c r="W17" s="272"/>
      <c r="X17" s="272"/>
      <c r="Y17" s="272"/>
      <c r="Z17" s="273"/>
    </row>
    <row r="18" spans="2:26" ht="20.100000000000001" customHeight="1" x14ac:dyDescent="0.2">
      <c r="B18" s="270" t="s">
        <v>15</v>
      </c>
      <c r="C18" s="270"/>
      <c r="D18" s="270"/>
      <c r="E18" s="270"/>
      <c r="F18" s="270"/>
      <c r="G18" s="270"/>
      <c r="H18" s="270"/>
      <c r="I18" s="270"/>
      <c r="J18" s="322" t="s">
        <v>16</v>
      </c>
      <c r="K18" s="323"/>
      <c r="L18" s="323"/>
      <c r="M18" s="323"/>
      <c r="N18" s="323"/>
      <c r="O18" s="323"/>
      <c r="P18" s="323"/>
      <c r="Q18" s="323"/>
      <c r="R18" s="323"/>
      <c r="S18" s="323"/>
      <c r="T18" s="323"/>
      <c r="U18" s="323"/>
      <c r="V18" s="323"/>
      <c r="W18" s="323"/>
      <c r="X18" s="323"/>
      <c r="Y18" s="323"/>
      <c r="Z18" s="324"/>
    </row>
    <row r="19" spans="2:26" ht="20.100000000000001" customHeight="1" x14ac:dyDescent="0.2">
      <c r="B19" s="270">
        <v>0</v>
      </c>
      <c r="C19" s="270"/>
      <c r="D19" s="270"/>
      <c r="E19" s="270"/>
      <c r="F19" s="270"/>
      <c r="G19" s="270"/>
      <c r="H19" s="270"/>
      <c r="I19" s="270"/>
      <c r="J19" s="322" t="s">
        <v>17</v>
      </c>
      <c r="K19" s="323"/>
      <c r="L19" s="323"/>
      <c r="M19" s="323"/>
      <c r="N19" s="323"/>
      <c r="O19" s="323"/>
      <c r="P19" s="323"/>
      <c r="Q19" s="323"/>
      <c r="R19" s="323"/>
      <c r="S19" s="323"/>
      <c r="T19" s="323"/>
      <c r="U19" s="323"/>
      <c r="V19" s="323"/>
      <c r="W19" s="323"/>
      <c r="X19" s="323"/>
      <c r="Y19" s="323"/>
      <c r="Z19" s="324"/>
    </row>
    <row r="20" spans="2:26" ht="20.100000000000001" customHeight="1" x14ac:dyDescent="0.2">
      <c r="B20" s="270">
        <v>1</v>
      </c>
      <c r="C20" s="270"/>
      <c r="D20" s="270"/>
      <c r="E20" s="270"/>
      <c r="F20" s="270"/>
      <c r="G20" s="270"/>
      <c r="H20" s="270"/>
      <c r="I20" s="270"/>
      <c r="J20" s="322" t="s">
        <v>18</v>
      </c>
      <c r="K20" s="323"/>
      <c r="L20" s="323"/>
      <c r="M20" s="323"/>
      <c r="N20" s="323"/>
      <c r="O20" s="323"/>
      <c r="P20" s="323"/>
      <c r="Q20" s="323"/>
      <c r="R20" s="323"/>
      <c r="S20" s="323"/>
      <c r="T20" s="323"/>
      <c r="U20" s="323"/>
      <c r="V20" s="323"/>
      <c r="W20" s="323"/>
      <c r="X20" s="323"/>
      <c r="Y20" s="323"/>
      <c r="Z20" s="324"/>
    </row>
    <row r="21" spans="2:26" ht="46.5" customHeight="1" x14ac:dyDescent="0.2">
      <c r="B21" s="325" t="s">
        <v>2878</v>
      </c>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7"/>
    </row>
    <row r="22" spans="2:26" ht="20.100000000000001" customHeight="1" x14ac:dyDescent="0.2">
      <c r="B22" s="271" t="s">
        <v>1892</v>
      </c>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3"/>
    </row>
    <row r="23" spans="2:26" ht="20.100000000000001" customHeight="1" x14ac:dyDescent="0.2">
      <c r="B23" s="274"/>
      <c r="C23" s="275"/>
      <c r="D23" s="275"/>
      <c r="E23" s="275"/>
      <c r="F23" s="275"/>
      <c r="G23" s="275"/>
      <c r="H23" s="275"/>
      <c r="I23" s="275"/>
      <c r="J23" s="275"/>
      <c r="K23" s="275"/>
      <c r="L23" s="275"/>
      <c r="M23" s="275"/>
      <c r="N23" s="275"/>
      <c r="O23" s="275"/>
      <c r="P23" s="275"/>
      <c r="Q23" s="275"/>
      <c r="R23" s="275"/>
      <c r="S23" s="275"/>
      <c r="T23" s="275"/>
      <c r="U23" s="275"/>
      <c r="V23" s="275"/>
      <c r="W23" s="275"/>
      <c r="X23" s="275"/>
      <c r="Y23" s="275"/>
      <c r="Z23" s="276"/>
    </row>
    <row r="24" spans="2:26" ht="50.25" customHeight="1" thickBot="1" x14ac:dyDescent="0.25">
      <c r="B24" s="308" t="s">
        <v>19</v>
      </c>
      <c r="C24" s="308"/>
      <c r="D24" s="308"/>
      <c r="E24" s="308"/>
      <c r="F24" s="206" t="s">
        <v>809</v>
      </c>
      <c r="G24" s="206" t="s">
        <v>815</v>
      </c>
      <c r="H24" s="305" t="s">
        <v>20</v>
      </c>
      <c r="I24" s="305"/>
      <c r="J24" s="305"/>
      <c r="K24" s="306" t="s">
        <v>3417</v>
      </c>
      <c r="L24" s="306"/>
      <c r="M24" s="309" t="s">
        <v>21</v>
      </c>
      <c r="N24" s="309"/>
      <c r="O24" s="192" t="s">
        <v>811</v>
      </c>
      <c r="P24" s="307" t="s">
        <v>22</v>
      </c>
      <c r="Q24" s="307"/>
      <c r="R24" s="306" t="s">
        <v>23</v>
      </c>
      <c r="S24" s="306"/>
      <c r="T24" s="306" t="s">
        <v>3425</v>
      </c>
      <c r="U24" s="306"/>
      <c r="V24" s="306"/>
      <c r="W24" s="277" t="s">
        <v>3426</v>
      </c>
      <c r="X24" s="278"/>
      <c r="Y24" s="278"/>
      <c r="Z24" s="279"/>
    </row>
    <row r="25" spans="2:26" ht="20.100000000000001" customHeight="1" x14ac:dyDescent="0.2">
      <c r="B25" s="303" t="s">
        <v>24</v>
      </c>
      <c r="C25" s="303"/>
      <c r="D25" s="303"/>
      <c r="E25" s="303"/>
      <c r="F25" s="193" t="s">
        <v>52</v>
      </c>
      <c r="G25" s="193">
        <v>53</v>
      </c>
      <c r="H25" s="269">
        <v>16</v>
      </c>
      <c r="I25" s="269"/>
      <c r="J25" s="269"/>
      <c r="K25" s="310">
        <f>P72</f>
        <v>0</v>
      </c>
      <c r="L25" s="310"/>
      <c r="M25" s="304">
        <v>2</v>
      </c>
      <c r="N25" s="304"/>
      <c r="O25" s="194">
        <f>P73</f>
        <v>0</v>
      </c>
      <c r="P25" s="311">
        <f>P75</f>
        <v>16</v>
      </c>
      <c r="Q25" s="311"/>
      <c r="R25" s="311">
        <f>P74</f>
        <v>2</v>
      </c>
      <c r="S25" s="311"/>
      <c r="T25" s="312">
        <f>P25/(H25-K25)*100</f>
        <v>100</v>
      </c>
      <c r="U25" s="312"/>
      <c r="V25" s="312"/>
      <c r="W25" s="329">
        <f>R25/(M25-O25)*100</f>
        <v>100</v>
      </c>
      <c r="X25" s="330"/>
      <c r="Y25" s="330"/>
      <c r="Z25" s="331"/>
    </row>
    <row r="26" spans="2:26" ht="20.100000000000001" customHeight="1" x14ac:dyDescent="0.2">
      <c r="B26" s="268" t="s">
        <v>25</v>
      </c>
      <c r="C26" s="268"/>
      <c r="D26" s="268"/>
      <c r="E26" s="268"/>
      <c r="F26" s="195" t="s">
        <v>94</v>
      </c>
      <c r="G26" s="195">
        <v>76</v>
      </c>
      <c r="H26" s="282">
        <v>12</v>
      </c>
      <c r="I26" s="282"/>
      <c r="J26" s="282"/>
      <c r="K26" s="296">
        <f>P90</f>
        <v>0</v>
      </c>
      <c r="L26" s="296"/>
      <c r="M26" s="328">
        <v>8</v>
      </c>
      <c r="N26" s="328"/>
      <c r="O26" s="196">
        <f>P91</f>
        <v>0</v>
      </c>
      <c r="P26" s="280">
        <f>P93</f>
        <v>12</v>
      </c>
      <c r="Q26" s="280"/>
      <c r="R26" s="280">
        <f>P92</f>
        <v>8</v>
      </c>
      <c r="S26" s="280"/>
      <c r="T26" s="281">
        <f t="shared" ref="T26:T45" si="0">P26/(H26-K26)*100</f>
        <v>100</v>
      </c>
      <c r="U26" s="281"/>
      <c r="V26" s="281"/>
      <c r="W26" s="332">
        <f t="shared" ref="W26:W45" si="1">R26/(M26-O26)*100</f>
        <v>100</v>
      </c>
      <c r="X26" s="333"/>
      <c r="Y26" s="333"/>
      <c r="Z26" s="334"/>
    </row>
    <row r="27" spans="2:26" ht="20.100000000000001" customHeight="1" x14ac:dyDescent="0.2">
      <c r="B27" s="268" t="s">
        <v>26</v>
      </c>
      <c r="C27" s="268"/>
      <c r="D27" s="268"/>
      <c r="E27" s="268"/>
      <c r="F27" s="195" t="s">
        <v>116</v>
      </c>
      <c r="G27" s="195">
        <v>94</v>
      </c>
      <c r="H27" s="282">
        <v>4</v>
      </c>
      <c r="I27" s="282"/>
      <c r="J27" s="282"/>
      <c r="K27" s="296">
        <f>P99</f>
        <v>0</v>
      </c>
      <c r="L27" s="296"/>
      <c r="M27" s="328">
        <v>1</v>
      </c>
      <c r="N27" s="328"/>
      <c r="O27" s="196">
        <f>P100</f>
        <v>0</v>
      </c>
      <c r="P27" s="280">
        <f>P102</f>
        <v>2</v>
      </c>
      <c r="Q27" s="280"/>
      <c r="R27" s="280">
        <f>P101</f>
        <v>1</v>
      </c>
      <c r="S27" s="280"/>
      <c r="T27" s="281">
        <f t="shared" si="0"/>
        <v>50</v>
      </c>
      <c r="U27" s="281"/>
      <c r="V27" s="281"/>
      <c r="W27" s="332">
        <f t="shared" si="1"/>
        <v>100</v>
      </c>
      <c r="X27" s="333"/>
      <c r="Y27" s="333"/>
      <c r="Z27" s="334"/>
    </row>
    <row r="28" spans="2:26" ht="20.100000000000001" customHeight="1" x14ac:dyDescent="0.2">
      <c r="B28" s="268" t="s">
        <v>27</v>
      </c>
      <c r="C28" s="268"/>
      <c r="D28" s="268"/>
      <c r="E28" s="268"/>
      <c r="F28" s="195" t="s">
        <v>127</v>
      </c>
      <c r="G28" s="195">
        <v>104</v>
      </c>
      <c r="H28" s="282">
        <v>12</v>
      </c>
      <c r="I28" s="282"/>
      <c r="J28" s="282"/>
      <c r="K28" s="296">
        <f>P118</f>
        <v>0</v>
      </c>
      <c r="L28" s="296"/>
      <c r="M28" s="328">
        <v>2</v>
      </c>
      <c r="N28" s="328"/>
      <c r="O28" s="196">
        <f>P119</f>
        <v>0</v>
      </c>
      <c r="P28" s="280">
        <f>P121</f>
        <v>12</v>
      </c>
      <c r="Q28" s="280"/>
      <c r="R28" s="280">
        <f>P120</f>
        <v>2</v>
      </c>
      <c r="S28" s="280"/>
      <c r="T28" s="281">
        <f t="shared" si="0"/>
        <v>100</v>
      </c>
      <c r="U28" s="281"/>
      <c r="V28" s="281"/>
      <c r="W28" s="332">
        <f t="shared" si="1"/>
        <v>100</v>
      </c>
      <c r="X28" s="333"/>
      <c r="Y28" s="333"/>
      <c r="Z28" s="334"/>
    </row>
    <row r="29" spans="2:26" ht="20.100000000000001" customHeight="1" x14ac:dyDescent="0.2">
      <c r="B29" s="268" t="s">
        <v>28</v>
      </c>
      <c r="C29" s="268"/>
      <c r="D29" s="268"/>
      <c r="E29" s="268"/>
      <c r="F29" s="195" t="s">
        <v>156</v>
      </c>
      <c r="G29" s="195">
        <v>122</v>
      </c>
      <c r="H29" s="282">
        <v>20</v>
      </c>
      <c r="I29" s="282"/>
      <c r="J29" s="282"/>
      <c r="K29" s="296">
        <f>P145</f>
        <v>0</v>
      </c>
      <c r="L29" s="296"/>
      <c r="M29" s="328">
        <v>4</v>
      </c>
      <c r="N29" s="328"/>
      <c r="O29" s="196">
        <f>P146</f>
        <v>0</v>
      </c>
      <c r="P29" s="280">
        <f>P148</f>
        <v>3</v>
      </c>
      <c r="Q29" s="280"/>
      <c r="R29" s="280">
        <f>P147</f>
        <v>0</v>
      </c>
      <c r="S29" s="280"/>
      <c r="T29" s="281">
        <f t="shared" si="0"/>
        <v>15</v>
      </c>
      <c r="U29" s="281"/>
      <c r="V29" s="281"/>
      <c r="W29" s="332">
        <f t="shared" si="1"/>
        <v>0</v>
      </c>
      <c r="X29" s="333"/>
      <c r="Y29" s="333"/>
      <c r="Z29" s="334"/>
    </row>
    <row r="30" spans="2:26" ht="20.100000000000001" customHeight="1" x14ac:dyDescent="0.2">
      <c r="B30" s="268" t="s">
        <v>29</v>
      </c>
      <c r="C30" s="268"/>
      <c r="D30" s="268"/>
      <c r="E30" s="268"/>
      <c r="F30" s="195" t="s">
        <v>189</v>
      </c>
      <c r="G30" s="195">
        <v>149</v>
      </c>
      <c r="H30" s="282">
        <v>1</v>
      </c>
      <c r="I30" s="282"/>
      <c r="J30" s="282"/>
      <c r="K30" s="296">
        <f>P152</f>
        <v>0</v>
      </c>
      <c r="L30" s="296"/>
      <c r="M30" s="328">
        <v>0</v>
      </c>
      <c r="N30" s="328"/>
      <c r="O30" s="196">
        <f>P153</f>
        <v>0</v>
      </c>
      <c r="P30" s="280">
        <f>P155</f>
        <v>0</v>
      </c>
      <c r="Q30" s="280"/>
      <c r="R30" s="280">
        <f>P154</f>
        <v>0</v>
      </c>
      <c r="S30" s="280"/>
      <c r="T30" s="281">
        <f t="shared" si="0"/>
        <v>0</v>
      </c>
      <c r="U30" s="281"/>
      <c r="V30" s="281"/>
      <c r="W30" s="332" t="e">
        <f t="shared" si="1"/>
        <v>#DIV/0!</v>
      </c>
      <c r="X30" s="333"/>
      <c r="Y30" s="333"/>
      <c r="Z30" s="334"/>
    </row>
    <row r="31" spans="2:26" ht="34.5" customHeight="1" x14ac:dyDescent="0.2">
      <c r="B31" s="268" t="s">
        <v>30</v>
      </c>
      <c r="C31" s="268"/>
      <c r="D31" s="268"/>
      <c r="E31" s="268"/>
      <c r="F31" s="195" t="s">
        <v>195</v>
      </c>
      <c r="G31" s="195">
        <v>157</v>
      </c>
      <c r="H31" s="282">
        <v>14</v>
      </c>
      <c r="I31" s="282"/>
      <c r="J31" s="282"/>
      <c r="K31" s="296">
        <f>P174</f>
        <v>0</v>
      </c>
      <c r="L31" s="296"/>
      <c r="M31" s="328">
        <v>3</v>
      </c>
      <c r="N31" s="328"/>
      <c r="O31" s="196">
        <f>P175</f>
        <v>0</v>
      </c>
      <c r="P31" s="280">
        <f>P177</f>
        <v>0</v>
      </c>
      <c r="Q31" s="280"/>
      <c r="R31" s="280">
        <f>P176</f>
        <v>0</v>
      </c>
      <c r="S31" s="280"/>
      <c r="T31" s="281">
        <f t="shared" si="0"/>
        <v>0</v>
      </c>
      <c r="U31" s="281"/>
      <c r="V31" s="281"/>
      <c r="W31" s="332">
        <f t="shared" si="1"/>
        <v>0</v>
      </c>
      <c r="X31" s="333"/>
      <c r="Y31" s="333"/>
      <c r="Z31" s="334"/>
    </row>
    <row r="32" spans="2:26" ht="20.100000000000001" customHeight="1" x14ac:dyDescent="0.2">
      <c r="B32" s="268" t="s">
        <v>31</v>
      </c>
      <c r="C32" s="268"/>
      <c r="D32" s="268"/>
      <c r="E32" s="268"/>
      <c r="F32" s="195" t="s">
        <v>810</v>
      </c>
      <c r="G32" s="195">
        <v>178</v>
      </c>
      <c r="H32" s="282">
        <v>11</v>
      </c>
      <c r="I32" s="282"/>
      <c r="J32" s="282"/>
      <c r="K32" s="296">
        <f>P191</f>
        <v>0</v>
      </c>
      <c r="L32" s="296"/>
      <c r="M32" s="328">
        <v>0</v>
      </c>
      <c r="N32" s="328"/>
      <c r="O32" s="196">
        <f>P192</f>
        <v>0</v>
      </c>
      <c r="P32" s="280">
        <f>P194</f>
        <v>0</v>
      </c>
      <c r="Q32" s="280"/>
      <c r="R32" s="280">
        <f>P193</f>
        <v>0</v>
      </c>
      <c r="S32" s="280"/>
      <c r="T32" s="281">
        <f t="shared" si="0"/>
        <v>0</v>
      </c>
      <c r="U32" s="281"/>
      <c r="V32" s="281"/>
      <c r="W32" s="332" t="e">
        <f t="shared" si="1"/>
        <v>#DIV/0!</v>
      </c>
      <c r="X32" s="333"/>
      <c r="Y32" s="333"/>
      <c r="Z32" s="334"/>
    </row>
    <row r="33" spans="1:26" ht="20.100000000000001" customHeight="1" x14ac:dyDescent="0.2">
      <c r="B33" s="268" t="s">
        <v>32</v>
      </c>
      <c r="C33" s="268"/>
      <c r="D33" s="268"/>
      <c r="E33" s="268"/>
      <c r="F33" s="195" t="s">
        <v>246</v>
      </c>
      <c r="G33" s="195">
        <v>196</v>
      </c>
      <c r="H33" s="282">
        <v>12</v>
      </c>
      <c r="I33" s="282"/>
      <c r="J33" s="282"/>
      <c r="K33" s="296">
        <f>P210</f>
        <v>0</v>
      </c>
      <c r="L33" s="296"/>
      <c r="M33" s="328">
        <v>0</v>
      </c>
      <c r="N33" s="328"/>
      <c r="O33" s="196">
        <f>P211</f>
        <v>0</v>
      </c>
      <c r="P33" s="280">
        <f>P213</f>
        <v>0</v>
      </c>
      <c r="Q33" s="280"/>
      <c r="R33" s="280">
        <f>P212</f>
        <v>0</v>
      </c>
      <c r="S33" s="280"/>
      <c r="T33" s="281">
        <f t="shared" si="0"/>
        <v>0</v>
      </c>
      <c r="U33" s="281"/>
      <c r="V33" s="281"/>
      <c r="W33" s="332" t="e">
        <f t="shared" si="1"/>
        <v>#DIV/0!</v>
      </c>
      <c r="X33" s="333"/>
      <c r="Y33" s="333"/>
      <c r="Z33" s="334"/>
    </row>
    <row r="34" spans="1:26" ht="20.100000000000001" customHeight="1" x14ac:dyDescent="0.2">
      <c r="B34" s="268" t="s">
        <v>2767</v>
      </c>
      <c r="C34" s="268"/>
      <c r="D34" s="268"/>
      <c r="E34" s="268"/>
      <c r="F34" s="195" t="s">
        <v>251</v>
      </c>
      <c r="G34" s="195">
        <v>214</v>
      </c>
      <c r="H34" s="282">
        <v>5</v>
      </c>
      <c r="I34" s="282"/>
      <c r="J34" s="282"/>
      <c r="K34" s="296">
        <f>P220</f>
        <v>0</v>
      </c>
      <c r="L34" s="296"/>
      <c r="M34" s="328">
        <v>3</v>
      </c>
      <c r="N34" s="328"/>
      <c r="O34" s="196">
        <f>P221</f>
        <v>0</v>
      </c>
      <c r="P34" s="280">
        <f>P223</f>
        <v>0</v>
      </c>
      <c r="Q34" s="280"/>
      <c r="R34" s="280">
        <f>P222</f>
        <v>0</v>
      </c>
      <c r="S34" s="280"/>
      <c r="T34" s="281">
        <f t="shared" si="0"/>
        <v>0</v>
      </c>
      <c r="U34" s="281"/>
      <c r="V34" s="281"/>
      <c r="W34" s="332">
        <f t="shared" si="1"/>
        <v>0</v>
      </c>
      <c r="X34" s="333"/>
      <c r="Y34" s="333"/>
      <c r="Z34" s="334"/>
    </row>
    <row r="35" spans="1:26" ht="20.100000000000001" customHeight="1" x14ac:dyDescent="0.2">
      <c r="B35" s="268" t="s">
        <v>33</v>
      </c>
      <c r="C35" s="268"/>
      <c r="D35" s="268"/>
      <c r="E35" s="268"/>
      <c r="F35" s="195" t="s">
        <v>266</v>
      </c>
      <c r="G35" s="195">
        <v>224</v>
      </c>
      <c r="H35" s="282">
        <v>4</v>
      </c>
      <c r="I35" s="282"/>
      <c r="J35" s="282"/>
      <c r="K35" s="296">
        <f>P229</f>
        <v>0</v>
      </c>
      <c r="L35" s="296"/>
      <c r="M35" s="328">
        <v>0</v>
      </c>
      <c r="N35" s="328"/>
      <c r="O35" s="196">
        <f>P230</f>
        <v>0</v>
      </c>
      <c r="P35" s="280">
        <f>P232</f>
        <v>0</v>
      </c>
      <c r="Q35" s="280"/>
      <c r="R35" s="280">
        <f>P231</f>
        <v>0</v>
      </c>
      <c r="S35" s="280"/>
      <c r="T35" s="281">
        <f t="shared" si="0"/>
        <v>0</v>
      </c>
      <c r="U35" s="281"/>
      <c r="V35" s="281"/>
      <c r="W35" s="332" t="e">
        <f t="shared" si="1"/>
        <v>#DIV/0!</v>
      </c>
      <c r="X35" s="333"/>
      <c r="Y35" s="333"/>
      <c r="Z35" s="334"/>
    </row>
    <row r="36" spans="1:26" ht="20.100000000000001" customHeight="1" x14ac:dyDescent="0.2">
      <c r="B36" s="268" t="s">
        <v>34</v>
      </c>
      <c r="C36" s="268"/>
      <c r="D36" s="268"/>
      <c r="E36" s="268"/>
      <c r="F36" s="195" t="s">
        <v>275</v>
      </c>
      <c r="G36" s="195">
        <v>233</v>
      </c>
      <c r="H36" s="282">
        <v>1</v>
      </c>
      <c r="I36" s="282"/>
      <c r="J36" s="282"/>
      <c r="K36" s="296">
        <f>P235</f>
        <v>0</v>
      </c>
      <c r="L36" s="296"/>
      <c r="M36" s="328">
        <v>0</v>
      </c>
      <c r="N36" s="328"/>
      <c r="O36" s="196">
        <f>P236</f>
        <v>0</v>
      </c>
      <c r="P36" s="280">
        <f>P238</f>
        <v>0</v>
      </c>
      <c r="Q36" s="280"/>
      <c r="R36" s="280">
        <f>P237</f>
        <v>0</v>
      </c>
      <c r="S36" s="280"/>
      <c r="T36" s="281">
        <f t="shared" si="0"/>
        <v>0</v>
      </c>
      <c r="U36" s="281"/>
      <c r="V36" s="281"/>
      <c r="W36" s="332" t="e">
        <f t="shared" si="1"/>
        <v>#DIV/0!</v>
      </c>
      <c r="X36" s="333"/>
      <c r="Y36" s="333"/>
      <c r="Z36" s="334"/>
    </row>
    <row r="37" spans="1:26" ht="20.100000000000001" customHeight="1" x14ac:dyDescent="0.2">
      <c r="B37" s="268" t="s">
        <v>35</v>
      </c>
      <c r="C37" s="268"/>
      <c r="D37" s="268"/>
      <c r="E37" s="268"/>
      <c r="F37" s="195" t="s">
        <v>278</v>
      </c>
      <c r="G37" s="195">
        <v>239</v>
      </c>
      <c r="H37" s="282">
        <v>2</v>
      </c>
      <c r="I37" s="282"/>
      <c r="J37" s="282"/>
      <c r="K37" s="296">
        <f>P242</f>
        <v>0</v>
      </c>
      <c r="L37" s="296"/>
      <c r="M37" s="328">
        <v>0</v>
      </c>
      <c r="N37" s="328"/>
      <c r="O37" s="196">
        <f>P243</f>
        <v>0</v>
      </c>
      <c r="P37" s="280">
        <f>P245</f>
        <v>0</v>
      </c>
      <c r="Q37" s="280"/>
      <c r="R37" s="280">
        <f>P244</f>
        <v>0</v>
      </c>
      <c r="S37" s="280"/>
      <c r="T37" s="281">
        <f t="shared" si="0"/>
        <v>0</v>
      </c>
      <c r="U37" s="281"/>
      <c r="V37" s="281"/>
      <c r="W37" s="332" t="e">
        <f t="shared" si="1"/>
        <v>#DIV/0!</v>
      </c>
      <c r="X37" s="333"/>
      <c r="Y37" s="333"/>
      <c r="Z37" s="334"/>
    </row>
    <row r="38" spans="1:26" ht="20.100000000000001" customHeight="1" x14ac:dyDescent="0.2">
      <c r="B38" s="268" t="s">
        <v>2049</v>
      </c>
      <c r="C38" s="268"/>
      <c r="D38" s="268"/>
      <c r="E38" s="268"/>
      <c r="F38" s="195" t="s">
        <v>284</v>
      </c>
      <c r="G38" s="195">
        <v>247</v>
      </c>
      <c r="H38" s="282">
        <v>8</v>
      </c>
      <c r="I38" s="282"/>
      <c r="J38" s="282"/>
      <c r="K38" s="296">
        <f>P258</f>
        <v>0</v>
      </c>
      <c r="L38" s="296"/>
      <c r="M38" s="328">
        <v>3</v>
      </c>
      <c r="N38" s="328"/>
      <c r="O38" s="196">
        <f>P259</f>
        <v>0</v>
      </c>
      <c r="P38" s="280">
        <f>P261</f>
        <v>0</v>
      </c>
      <c r="Q38" s="280"/>
      <c r="R38" s="280">
        <f>P260</f>
        <v>0</v>
      </c>
      <c r="S38" s="280"/>
      <c r="T38" s="281">
        <f t="shared" si="0"/>
        <v>0</v>
      </c>
      <c r="U38" s="281"/>
      <c r="V38" s="281"/>
      <c r="W38" s="332">
        <f t="shared" si="1"/>
        <v>0</v>
      </c>
      <c r="X38" s="333"/>
      <c r="Y38" s="333"/>
      <c r="Z38" s="334"/>
    </row>
    <row r="39" spans="1:26" ht="20.100000000000001" customHeight="1" x14ac:dyDescent="0.2">
      <c r="B39" s="268" t="s">
        <v>36</v>
      </c>
      <c r="C39" s="268"/>
      <c r="D39" s="268"/>
      <c r="E39" s="268"/>
      <c r="F39" s="195" t="s">
        <v>306</v>
      </c>
      <c r="G39" s="195">
        <v>263</v>
      </c>
      <c r="H39" s="282">
        <v>4</v>
      </c>
      <c r="I39" s="282"/>
      <c r="J39" s="282"/>
      <c r="K39" s="296">
        <f>P268</f>
        <v>0</v>
      </c>
      <c r="L39" s="296"/>
      <c r="M39" s="328">
        <v>2</v>
      </c>
      <c r="N39" s="328"/>
      <c r="O39" s="196">
        <f>P269</f>
        <v>0</v>
      </c>
      <c r="P39" s="280">
        <f>P271</f>
        <v>0</v>
      </c>
      <c r="Q39" s="280"/>
      <c r="R39" s="280">
        <f>P270</f>
        <v>0</v>
      </c>
      <c r="S39" s="280"/>
      <c r="T39" s="281">
        <f t="shared" si="0"/>
        <v>0</v>
      </c>
      <c r="U39" s="281"/>
      <c r="V39" s="281"/>
      <c r="W39" s="332">
        <f t="shared" si="1"/>
        <v>0</v>
      </c>
      <c r="X39" s="333"/>
      <c r="Y39" s="333"/>
      <c r="Z39" s="334"/>
    </row>
    <row r="40" spans="1:26" ht="20.100000000000001" customHeight="1" x14ac:dyDescent="0.2">
      <c r="B40" s="268" t="s">
        <v>2768</v>
      </c>
      <c r="C40" s="268"/>
      <c r="D40" s="268"/>
      <c r="E40" s="268"/>
      <c r="F40" s="195" t="s">
        <v>316</v>
      </c>
      <c r="G40" s="195">
        <v>272</v>
      </c>
      <c r="H40" s="337">
        <v>13</v>
      </c>
      <c r="I40" s="337"/>
      <c r="J40" s="337"/>
      <c r="K40" s="296">
        <f>P288</f>
        <v>0</v>
      </c>
      <c r="L40" s="296"/>
      <c r="M40" s="328">
        <v>4</v>
      </c>
      <c r="N40" s="328"/>
      <c r="O40" s="196">
        <f>P289</f>
        <v>0</v>
      </c>
      <c r="P40" s="280">
        <f>P291</f>
        <v>0</v>
      </c>
      <c r="Q40" s="280"/>
      <c r="R40" s="280">
        <f>P290</f>
        <v>0</v>
      </c>
      <c r="S40" s="280"/>
      <c r="T40" s="281">
        <f t="shared" si="0"/>
        <v>0</v>
      </c>
      <c r="U40" s="281"/>
      <c r="V40" s="281"/>
      <c r="W40" s="332">
        <f t="shared" si="1"/>
        <v>0</v>
      </c>
      <c r="X40" s="333"/>
      <c r="Y40" s="333"/>
      <c r="Z40" s="334"/>
    </row>
    <row r="41" spans="1:26" ht="20.100000000000001" customHeight="1" x14ac:dyDescent="0.2">
      <c r="B41" s="268" t="s">
        <v>37</v>
      </c>
      <c r="C41" s="268"/>
      <c r="D41" s="268"/>
      <c r="E41" s="268"/>
      <c r="F41" s="195" t="s">
        <v>340</v>
      </c>
      <c r="G41" s="195">
        <v>292</v>
      </c>
      <c r="H41" s="282">
        <v>2</v>
      </c>
      <c r="I41" s="282"/>
      <c r="J41" s="282"/>
      <c r="K41" s="296">
        <f>P295</f>
        <v>0</v>
      </c>
      <c r="L41" s="296"/>
      <c r="M41" s="328">
        <v>1</v>
      </c>
      <c r="N41" s="328"/>
      <c r="O41" s="196">
        <f>P296</f>
        <v>0</v>
      </c>
      <c r="P41" s="280">
        <f>P298</f>
        <v>0</v>
      </c>
      <c r="Q41" s="280"/>
      <c r="R41" s="280">
        <f>P297</f>
        <v>0</v>
      </c>
      <c r="S41" s="280"/>
      <c r="T41" s="281">
        <f t="shared" si="0"/>
        <v>0</v>
      </c>
      <c r="U41" s="281"/>
      <c r="V41" s="281"/>
      <c r="W41" s="332">
        <f t="shared" si="1"/>
        <v>0</v>
      </c>
      <c r="X41" s="333"/>
      <c r="Y41" s="333"/>
      <c r="Z41" s="334"/>
    </row>
    <row r="42" spans="1:26" ht="20.100000000000001" customHeight="1" x14ac:dyDescent="0.2">
      <c r="B42" s="268" t="s">
        <v>38</v>
      </c>
      <c r="C42" s="268"/>
      <c r="D42" s="268"/>
      <c r="E42" s="268"/>
      <c r="F42" s="195" t="s">
        <v>345</v>
      </c>
      <c r="G42" s="195">
        <v>299</v>
      </c>
      <c r="H42" s="282">
        <v>8</v>
      </c>
      <c r="I42" s="282"/>
      <c r="J42" s="282"/>
      <c r="K42" s="296">
        <f>P308</f>
        <v>0</v>
      </c>
      <c r="L42" s="296"/>
      <c r="M42" s="328">
        <v>0</v>
      </c>
      <c r="N42" s="328"/>
      <c r="O42" s="196">
        <f>P309</f>
        <v>0</v>
      </c>
      <c r="P42" s="280">
        <f>P311</f>
        <v>0</v>
      </c>
      <c r="Q42" s="280"/>
      <c r="R42" s="280">
        <f>P310</f>
        <v>0</v>
      </c>
      <c r="S42" s="280"/>
      <c r="T42" s="281">
        <f t="shared" si="0"/>
        <v>0</v>
      </c>
      <c r="U42" s="281"/>
      <c r="V42" s="281"/>
      <c r="W42" s="332" t="e">
        <f t="shared" si="1"/>
        <v>#DIV/0!</v>
      </c>
      <c r="X42" s="333"/>
      <c r="Y42" s="333"/>
      <c r="Z42" s="334"/>
    </row>
    <row r="43" spans="1:26" ht="20.100000000000001" customHeight="1" x14ac:dyDescent="0.2">
      <c r="B43" s="268" t="s">
        <v>39</v>
      </c>
      <c r="C43" s="268"/>
      <c r="D43" s="268"/>
      <c r="E43" s="268"/>
      <c r="F43" s="195" t="s">
        <v>360</v>
      </c>
      <c r="G43" s="195">
        <v>312</v>
      </c>
      <c r="H43" s="282">
        <v>2</v>
      </c>
      <c r="I43" s="282"/>
      <c r="J43" s="282"/>
      <c r="K43" s="296">
        <f>P315</f>
        <v>0</v>
      </c>
      <c r="L43" s="296"/>
      <c r="M43" s="328">
        <v>2</v>
      </c>
      <c r="N43" s="328"/>
      <c r="O43" s="196">
        <f>P316</f>
        <v>0</v>
      </c>
      <c r="P43" s="280">
        <f>P318</f>
        <v>0</v>
      </c>
      <c r="Q43" s="280"/>
      <c r="R43" s="280">
        <f>P317</f>
        <v>0</v>
      </c>
      <c r="S43" s="280"/>
      <c r="T43" s="281">
        <f t="shared" si="0"/>
        <v>0</v>
      </c>
      <c r="U43" s="281"/>
      <c r="V43" s="281"/>
      <c r="W43" s="332">
        <f t="shared" si="1"/>
        <v>0</v>
      </c>
      <c r="X43" s="333"/>
      <c r="Y43" s="333"/>
      <c r="Z43" s="334"/>
    </row>
    <row r="44" spans="1:26" ht="20.100000000000001" customHeight="1" x14ac:dyDescent="0.2">
      <c r="B44" s="268" t="s">
        <v>40</v>
      </c>
      <c r="C44" s="268"/>
      <c r="D44" s="268"/>
      <c r="E44" s="268"/>
      <c r="F44" s="195" t="s">
        <v>365</v>
      </c>
      <c r="G44" s="195">
        <v>319</v>
      </c>
      <c r="H44" s="282">
        <v>3</v>
      </c>
      <c r="I44" s="282"/>
      <c r="J44" s="282"/>
      <c r="K44" s="296">
        <f>P323</f>
        <v>0</v>
      </c>
      <c r="L44" s="296"/>
      <c r="M44" s="328">
        <v>0</v>
      </c>
      <c r="N44" s="328"/>
      <c r="O44" s="196">
        <f>P324</f>
        <v>0</v>
      </c>
      <c r="P44" s="280">
        <f>P326</f>
        <v>0</v>
      </c>
      <c r="Q44" s="280"/>
      <c r="R44" s="280">
        <f>P325</f>
        <v>0</v>
      </c>
      <c r="S44" s="280"/>
      <c r="T44" s="281">
        <f t="shared" si="0"/>
        <v>0</v>
      </c>
      <c r="U44" s="281"/>
      <c r="V44" s="281"/>
      <c r="W44" s="332" t="e">
        <f t="shared" si="1"/>
        <v>#DIV/0!</v>
      </c>
      <c r="X44" s="333"/>
      <c r="Y44" s="333"/>
      <c r="Z44" s="334"/>
    </row>
    <row r="45" spans="1:26" ht="20.100000000000001" customHeight="1" thickBot="1" x14ac:dyDescent="0.25">
      <c r="B45" s="268" t="s">
        <v>41</v>
      </c>
      <c r="C45" s="268"/>
      <c r="D45" s="268"/>
      <c r="E45" s="268"/>
      <c r="F45" s="195" t="s">
        <v>373</v>
      </c>
      <c r="G45" s="195">
        <v>327</v>
      </c>
      <c r="H45" s="335">
        <v>2</v>
      </c>
      <c r="I45" s="335"/>
      <c r="J45" s="335"/>
      <c r="K45" s="336">
        <f>P330</f>
        <v>0</v>
      </c>
      <c r="L45" s="336"/>
      <c r="M45" s="339">
        <v>1</v>
      </c>
      <c r="N45" s="339"/>
      <c r="O45" s="197">
        <f>P331</f>
        <v>0</v>
      </c>
      <c r="P45" s="352">
        <f>P333</f>
        <v>0</v>
      </c>
      <c r="Q45" s="352"/>
      <c r="R45" s="352">
        <f>P332</f>
        <v>0</v>
      </c>
      <c r="S45" s="352"/>
      <c r="T45" s="353">
        <f t="shared" si="0"/>
        <v>0</v>
      </c>
      <c r="U45" s="353"/>
      <c r="V45" s="353"/>
      <c r="W45" s="348">
        <f t="shared" si="1"/>
        <v>0</v>
      </c>
      <c r="X45" s="349"/>
      <c r="Y45" s="349"/>
      <c r="Z45" s="350"/>
    </row>
    <row r="46" spans="1:26" ht="20.100000000000001" customHeight="1" thickTop="1" thickBot="1" x14ac:dyDescent="0.25">
      <c r="B46" s="268" t="s">
        <v>3490</v>
      </c>
      <c r="C46" s="268"/>
      <c r="D46" s="268"/>
      <c r="E46" s="268"/>
      <c r="F46" s="268"/>
      <c r="G46" s="340"/>
      <c r="H46" s="341">
        <f>SUM(H25:J45)</f>
        <v>156</v>
      </c>
      <c r="I46" s="341"/>
      <c r="J46" s="341"/>
      <c r="K46" s="342">
        <f>SUM(K25:L45)</f>
        <v>0</v>
      </c>
      <c r="L46" s="342"/>
      <c r="M46" s="345">
        <f>SUM(M25:N45)</f>
        <v>36</v>
      </c>
      <c r="N46" s="345"/>
      <c r="O46" s="198">
        <f>SUM(O25:O45)</f>
        <v>0</v>
      </c>
      <c r="P46" s="343">
        <f>SUM(P25:Q45)</f>
        <v>45</v>
      </c>
      <c r="Q46" s="343"/>
      <c r="R46" s="344">
        <f>SUM(R25:S45)</f>
        <v>13</v>
      </c>
      <c r="S46" s="344"/>
      <c r="T46" s="338">
        <f>P46/(H46-K46)*100</f>
        <v>28.846153846153843</v>
      </c>
      <c r="U46" s="338"/>
      <c r="V46" s="338"/>
      <c r="W46" s="351">
        <f>R46/(M46-O46)*100</f>
        <v>36.111111111111107</v>
      </c>
      <c r="X46" s="351"/>
      <c r="Y46" s="351"/>
      <c r="Z46" s="351"/>
    </row>
    <row r="47" spans="1:26" ht="20.100000000000001" customHeight="1" thickTop="1" x14ac:dyDescent="0.2">
      <c r="B47" s="268" t="s">
        <v>3427</v>
      </c>
      <c r="C47" s="268"/>
      <c r="D47" s="268"/>
      <c r="E47" s="268"/>
      <c r="F47" s="268"/>
      <c r="G47" s="268"/>
      <c r="H47" s="310" t="str">
        <f>IF(AND(T46&gt;=90,W46=100),"Yes","No")</f>
        <v>No</v>
      </c>
      <c r="I47" s="310"/>
      <c r="J47" s="310"/>
      <c r="K47" s="310"/>
      <c r="L47" s="310"/>
      <c r="M47" s="354"/>
      <c r="N47" s="355"/>
      <c r="O47" s="355"/>
      <c r="P47" s="355"/>
      <c r="Q47" s="355"/>
      <c r="R47" s="355"/>
      <c r="S47" s="355"/>
      <c r="T47" s="355"/>
      <c r="U47" s="355"/>
      <c r="V47" s="355"/>
      <c r="W47" s="355"/>
      <c r="X47" s="355"/>
      <c r="Y47" s="355"/>
      <c r="Z47" s="356"/>
    </row>
    <row r="48" spans="1:26" ht="20.100000000000001" customHeight="1" x14ac:dyDescent="0.2">
      <c r="A48" s="5"/>
      <c r="B48" s="296" t="s">
        <v>43</v>
      </c>
      <c r="C48" s="296"/>
      <c r="D48" s="296"/>
      <c r="E48" s="296"/>
      <c r="F48" s="296"/>
      <c r="G48" s="296"/>
      <c r="H48" s="296">
        <f>H46-K46</f>
        <v>156</v>
      </c>
      <c r="I48" s="296"/>
      <c r="J48" s="296"/>
      <c r="K48" s="340"/>
      <c r="L48" s="346"/>
      <c r="M48" s="346"/>
      <c r="N48" s="346"/>
      <c r="O48" s="346"/>
      <c r="P48" s="346"/>
      <c r="Q48" s="346"/>
      <c r="R48" s="346"/>
      <c r="S48" s="346"/>
      <c r="T48" s="346"/>
      <c r="U48" s="346"/>
      <c r="V48" s="346"/>
      <c r="W48" s="346"/>
      <c r="X48" s="346"/>
      <c r="Y48" s="346"/>
      <c r="Z48" s="347"/>
    </row>
    <row r="49" spans="1:26" ht="20.100000000000001" customHeight="1" x14ac:dyDescent="0.2">
      <c r="A49" s="5"/>
      <c r="B49" s="358"/>
      <c r="C49" s="359"/>
      <c r="D49" s="359"/>
      <c r="E49" s="359"/>
      <c r="F49" s="359"/>
      <c r="G49" s="359"/>
      <c r="H49" s="359"/>
      <c r="I49" s="359"/>
      <c r="J49" s="359"/>
      <c r="K49" s="359"/>
      <c r="L49" s="359"/>
      <c r="M49" s="359"/>
      <c r="N49" s="359"/>
      <c r="O49" s="359"/>
      <c r="P49" s="359"/>
      <c r="Q49" s="359"/>
      <c r="R49" s="359"/>
      <c r="S49" s="359"/>
      <c r="T49" s="359"/>
      <c r="U49" s="359"/>
      <c r="V49" s="359"/>
      <c r="W49" s="359"/>
      <c r="X49" s="359"/>
      <c r="Y49" s="359"/>
      <c r="Z49" s="360"/>
    </row>
    <row r="50" spans="1:26" ht="30.75" customHeight="1" x14ac:dyDescent="0.2">
      <c r="A50" s="5"/>
      <c r="B50" s="6" t="s">
        <v>44</v>
      </c>
      <c r="C50" s="357" t="s">
        <v>45</v>
      </c>
      <c r="D50" s="357"/>
      <c r="E50" s="357"/>
      <c r="F50" s="357"/>
      <c r="G50" s="7" t="s">
        <v>46</v>
      </c>
      <c r="H50" s="357" t="s">
        <v>47</v>
      </c>
      <c r="I50" s="357"/>
      <c r="J50" s="357"/>
      <c r="K50" s="357"/>
      <c r="L50" s="357"/>
      <c r="M50" s="357"/>
      <c r="N50" s="357"/>
      <c r="O50" s="357"/>
      <c r="P50" s="205" t="s">
        <v>13</v>
      </c>
      <c r="Q50" s="258" t="s">
        <v>48</v>
      </c>
      <c r="R50" s="259"/>
      <c r="S50" s="259"/>
      <c r="T50" s="259"/>
      <c r="U50" s="259"/>
      <c r="V50" s="259"/>
      <c r="W50" s="259"/>
      <c r="X50" s="259"/>
      <c r="Y50" s="259"/>
      <c r="Z50" s="260"/>
    </row>
    <row r="51" spans="1:26" ht="20.100000000000001" customHeight="1" x14ac:dyDescent="0.2">
      <c r="A51" s="5"/>
      <c r="B51" s="9">
        <v>1</v>
      </c>
      <c r="C51" s="364" t="s">
        <v>49</v>
      </c>
      <c r="D51" s="365"/>
      <c r="E51" s="365"/>
      <c r="F51" s="365"/>
      <c r="G51" s="365"/>
      <c r="H51" s="365"/>
      <c r="I51" s="365"/>
      <c r="J51" s="365"/>
      <c r="K51" s="365"/>
      <c r="L51" s="365"/>
      <c r="M51" s="365"/>
      <c r="N51" s="365"/>
      <c r="O51" s="366"/>
      <c r="P51" s="8"/>
      <c r="Q51" s="259"/>
      <c r="R51" s="259"/>
      <c r="S51" s="259"/>
      <c r="T51" s="259"/>
      <c r="U51" s="259"/>
      <c r="V51" s="259"/>
      <c r="W51" s="259"/>
      <c r="X51" s="259"/>
      <c r="Y51" s="259"/>
      <c r="Z51" s="260"/>
    </row>
    <row r="52" spans="1:26" ht="20.100000000000001" customHeight="1" x14ac:dyDescent="0.2">
      <c r="A52" s="5"/>
      <c r="B52" s="10" t="s">
        <v>50</v>
      </c>
      <c r="C52" s="364" t="s">
        <v>51</v>
      </c>
      <c r="D52" s="365"/>
      <c r="E52" s="365"/>
      <c r="F52" s="365"/>
      <c r="G52" s="365"/>
      <c r="H52" s="365"/>
      <c r="I52" s="365"/>
      <c r="J52" s="365"/>
      <c r="K52" s="365"/>
      <c r="L52" s="365"/>
      <c r="M52" s="365"/>
      <c r="N52" s="365"/>
      <c r="O52" s="366"/>
      <c r="P52" s="8"/>
      <c r="Q52" s="259"/>
      <c r="R52" s="259"/>
      <c r="S52" s="259"/>
      <c r="T52" s="259"/>
      <c r="U52" s="259"/>
      <c r="V52" s="259"/>
      <c r="W52" s="259"/>
      <c r="X52" s="259"/>
      <c r="Y52" s="259"/>
      <c r="Z52" s="260"/>
    </row>
    <row r="53" spans="1:26" ht="20.100000000000001" customHeight="1" x14ac:dyDescent="0.2">
      <c r="B53" s="6" t="s">
        <v>52</v>
      </c>
      <c r="C53" s="364" t="s">
        <v>24</v>
      </c>
      <c r="D53" s="365"/>
      <c r="E53" s="365"/>
      <c r="F53" s="365"/>
      <c r="G53" s="365"/>
      <c r="H53" s="365"/>
      <c r="I53" s="365"/>
      <c r="J53" s="365"/>
      <c r="K53" s="365"/>
      <c r="L53" s="365"/>
      <c r="M53" s="365"/>
      <c r="N53" s="365"/>
      <c r="O53" s="366"/>
      <c r="P53" s="8"/>
      <c r="Q53" s="259"/>
      <c r="R53" s="259"/>
      <c r="S53" s="259"/>
      <c r="T53" s="259"/>
      <c r="U53" s="259"/>
      <c r="V53" s="259"/>
      <c r="W53" s="259"/>
      <c r="X53" s="259"/>
      <c r="Y53" s="259"/>
      <c r="Z53" s="260"/>
    </row>
    <row r="54" spans="1:26" ht="114.75" customHeight="1" x14ac:dyDescent="0.2">
      <c r="B54" s="11" t="s">
        <v>53</v>
      </c>
      <c r="C54" s="265" t="s">
        <v>54</v>
      </c>
      <c r="D54" s="265"/>
      <c r="E54" s="265"/>
      <c r="F54" s="265"/>
      <c r="G54" s="114"/>
      <c r="H54" s="265" t="s">
        <v>2036</v>
      </c>
      <c r="I54" s="265"/>
      <c r="J54" s="265"/>
      <c r="K54" s="265"/>
      <c r="L54" s="265"/>
      <c r="M54" s="265"/>
      <c r="N54" s="265"/>
      <c r="O54" s="265"/>
      <c r="P54" s="65"/>
      <c r="Q54" s="361"/>
      <c r="R54" s="362"/>
      <c r="S54" s="362"/>
      <c r="T54" s="362"/>
      <c r="U54" s="362"/>
      <c r="V54" s="362"/>
      <c r="W54" s="362"/>
      <c r="X54" s="362"/>
      <c r="Y54" s="362"/>
      <c r="Z54" s="363"/>
    </row>
    <row r="55" spans="1:26" ht="20.100000000000001" customHeight="1" x14ac:dyDescent="0.2">
      <c r="B55" s="11" t="s">
        <v>55</v>
      </c>
      <c r="C55" s="265" t="s">
        <v>56</v>
      </c>
      <c r="D55" s="265"/>
      <c r="E55" s="265"/>
      <c r="F55" s="265"/>
      <c r="G55" s="13" t="s">
        <v>57</v>
      </c>
      <c r="H55" s="265" t="s">
        <v>2879</v>
      </c>
      <c r="I55" s="265"/>
      <c r="J55" s="265"/>
      <c r="K55" s="265"/>
      <c r="L55" s="265"/>
      <c r="M55" s="265"/>
      <c r="N55" s="265"/>
      <c r="O55" s="265"/>
      <c r="P55" s="7">
        <v>1</v>
      </c>
      <c r="Q55" s="258"/>
      <c r="R55" s="259"/>
      <c r="S55" s="259"/>
      <c r="T55" s="259"/>
      <c r="U55" s="259"/>
      <c r="V55" s="259"/>
      <c r="W55" s="259"/>
      <c r="X55" s="259"/>
      <c r="Y55" s="259"/>
      <c r="Z55" s="260"/>
    </row>
    <row r="56" spans="1:26" ht="20.100000000000001" customHeight="1" x14ac:dyDescent="0.2">
      <c r="B56" s="11" t="s">
        <v>58</v>
      </c>
      <c r="C56" s="265" t="s">
        <v>1876</v>
      </c>
      <c r="D56" s="265"/>
      <c r="E56" s="265"/>
      <c r="F56" s="265"/>
      <c r="G56" s="13"/>
      <c r="H56" s="265" t="s">
        <v>2880</v>
      </c>
      <c r="I56" s="265"/>
      <c r="J56" s="265"/>
      <c r="K56" s="265"/>
      <c r="L56" s="265"/>
      <c r="M56" s="265"/>
      <c r="N56" s="265"/>
      <c r="O56" s="265"/>
      <c r="P56" s="7">
        <v>1</v>
      </c>
      <c r="Q56" s="258"/>
      <c r="R56" s="259"/>
      <c r="S56" s="259"/>
      <c r="T56" s="259"/>
      <c r="U56" s="259"/>
      <c r="V56" s="259"/>
      <c r="W56" s="259"/>
      <c r="X56" s="259"/>
      <c r="Y56" s="259"/>
      <c r="Z56" s="260"/>
    </row>
    <row r="57" spans="1:26" ht="20.100000000000001" customHeight="1" x14ac:dyDescent="0.2">
      <c r="B57" s="11" t="s">
        <v>59</v>
      </c>
      <c r="C57" s="265" t="s">
        <v>60</v>
      </c>
      <c r="D57" s="265"/>
      <c r="E57" s="265"/>
      <c r="F57" s="265"/>
      <c r="G57" s="13"/>
      <c r="H57" s="265" t="s">
        <v>2881</v>
      </c>
      <c r="I57" s="265"/>
      <c r="J57" s="265"/>
      <c r="K57" s="265"/>
      <c r="L57" s="265"/>
      <c r="M57" s="265"/>
      <c r="N57" s="265"/>
      <c r="O57" s="265"/>
      <c r="P57" s="7">
        <v>1</v>
      </c>
      <c r="Q57" s="258"/>
      <c r="R57" s="259"/>
      <c r="S57" s="259"/>
      <c r="T57" s="259"/>
      <c r="U57" s="259"/>
      <c r="V57" s="259"/>
      <c r="W57" s="259"/>
      <c r="X57" s="259"/>
      <c r="Y57" s="259"/>
      <c r="Z57" s="260"/>
    </row>
    <row r="58" spans="1:26" ht="60" customHeight="1" x14ac:dyDescent="0.2">
      <c r="B58" s="11" t="s">
        <v>61</v>
      </c>
      <c r="C58" s="265" t="s">
        <v>62</v>
      </c>
      <c r="D58" s="265"/>
      <c r="E58" s="265"/>
      <c r="F58" s="265"/>
      <c r="G58" s="13"/>
      <c r="H58" s="265" t="s">
        <v>3455</v>
      </c>
      <c r="I58" s="265"/>
      <c r="J58" s="265"/>
      <c r="K58" s="265"/>
      <c r="L58" s="265"/>
      <c r="M58" s="265"/>
      <c r="N58" s="265"/>
      <c r="O58" s="265"/>
      <c r="P58" s="7">
        <v>1</v>
      </c>
      <c r="Q58" s="258"/>
      <c r="R58" s="259"/>
      <c r="S58" s="259"/>
      <c r="T58" s="259"/>
      <c r="U58" s="259"/>
      <c r="V58" s="259"/>
      <c r="W58" s="259"/>
      <c r="X58" s="259"/>
      <c r="Y58" s="259"/>
      <c r="Z58" s="260"/>
    </row>
    <row r="59" spans="1:26" ht="102.75" customHeight="1" x14ac:dyDescent="0.2">
      <c r="B59" s="11" t="s">
        <v>63</v>
      </c>
      <c r="C59" s="265" t="s">
        <v>64</v>
      </c>
      <c r="D59" s="265"/>
      <c r="E59" s="265"/>
      <c r="F59" s="265"/>
      <c r="G59" s="13"/>
      <c r="H59" s="265" t="s">
        <v>2882</v>
      </c>
      <c r="I59" s="265"/>
      <c r="J59" s="265"/>
      <c r="K59" s="265"/>
      <c r="L59" s="265"/>
      <c r="M59" s="265"/>
      <c r="N59" s="265"/>
      <c r="O59" s="265"/>
      <c r="P59" s="7">
        <v>1</v>
      </c>
      <c r="Q59" s="258"/>
      <c r="R59" s="259"/>
      <c r="S59" s="259"/>
      <c r="T59" s="259"/>
      <c r="U59" s="259"/>
      <c r="V59" s="259"/>
      <c r="W59" s="259"/>
      <c r="X59" s="259"/>
      <c r="Y59" s="259"/>
      <c r="Z59" s="260"/>
    </row>
    <row r="60" spans="1:26" ht="20.100000000000001" customHeight="1" x14ac:dyDescent="0.2">
      <c r="B60" s="265" t="s">
        <v>65</v>
      </c>
      <c r="C60" s="265" t="s">
        <v>66</v>
      </c>
      <c r="D60" s="265"/>
      <c r="E60" s="265"/>
      <c r="F60" s="265"/>
      <c r="G60" s="373"/>
      <c r="H60" s="265" t="s">
        <v>67</v>
      </c>
      <c r="I60" s="265"/>
      <c r="J60" s="265"/>
      <c r="K60" s="265"/>
      <c r="L60" s="265"/>
      <c r="M60" s="265"/>
      <c r="N60" s="265"/>
      <c r="O60" s="265"/>
      <c r="P60" s="374">
        <v>1</v>
      </c>
      <c r="Q60" s="367"/>
      <c r="R60" s="368"/>
      <c r="S60" s="368"/>
      <c r="T60" s="368"/>
      <c r="U60" s="368"/>
      <c r="V60" s="368"/>
      <c r="W60" s="368"/>
      <c r="X60" s="368"/>
      <c r="Y60" s="368"/>
      <c r="Z60" s="369"/>
    </row>
    <row r="61" spans="1:26" ht="12" customHeight="1" x14ac:dyDescent="0.2">
      <c r="B61" s="265"/>
      <c r="C61" s="265"/>
      <c r="D61" s="265"/>
      <c r="E61" s="265"/>
      <c r="F61" s="265"/>
      <c r="G61" s="373"/>
      <c r="H61" s="265"/>
      <c r="I61" s="265"/>
      <c r="J61" s="265"/>
      <c r="K61" s="265"/>
      <c r="L61" s="265"/>
      <c r="M61" s="265"/>
      <c r="N61" s="265"/>
      <c r="O61" s="265"/>
      <c r="P61" s="374"/>
      <c r="Q61" s="370"/>
      <c r="R61" s="371"/>
      <c r="S61" s="371"/>
      <c r="T61" s="371"/>
      <c r="U61" s="371"/>
      <c r="V61" s="371"/>
      <c r="W61" s="371"/>
      <c r="X61" s="371"/>
      <c r="Y61" s="371"/>
      <c r="Z61" s="372"/>
    </row>
    <row r="62" spans="1:26" ht="30" customHeight="1" x14ac:dyDescent="0.2">
      <c r="B62" s="11" t="s">
        <v>68</v>
      </c>
      <c r="C62" s="265" t="s">
        <v>69</v>
      </c>
      <c r="D62" s="265"/>
      <c r="E62" s="265"/>
      <c r="F62" s="265"/>
      <c r="G62" s="13"/>
      <c r="H62" s="265" t="s">
        <v>70</v>
      </c>
      <c r="I62" s="265"/>
      <c r="J62" s="265"/>
      <c r="K62" s="265"/>
      <c r="L62" s="265"/>
      <c r="M62" s="265"/>
      <c r="N62" s="265"/>
      <c r="O62" s="265"/>
      <c r="P62" s="7">
        <v>1</v>
      </c>
      <c r="Q62" s="258"/>
      <c r="R62" s="259"/>
      <c r="S62" s="259"/>
      <c r="T62" s="259"/>
      <c r="U62" s="259"/>
      <c r="V62" s="259"/>
      <c r="W62" s="259"/>
      <c r="X62" s="259"/>
      <c r="Y62" s="259"/>
      <c r="Z62" s="260"/>
    </row>
    <row r="63" spans="1:26" ht="30" customHeight="1" x14ac:dyDescent="0.2">
      <c r="B63" s="11" t="s">
        <v>71</v>
      </c>
      <c r="C63" s="265" t="s">
        <v>72</v>
      </c>
      <c r="D63" s="265"/>
      <c r="E63" s="265"/>
      <c r="F63" s="265"/>
      <c r="G63" s="13"/>
      <c r="H63" s="265" t="s">
        <v>73</v>
      </c>
      <c r="I63" s="265"/>
      <c r="J63" s="265"/>
      <c r="K63" s="265"/>
      <c r="L63" s="265"/>
      <c r="M63" s="265"/>
      <c r="N63" s="265"/>
      <c r="O63" s="265"/>
      <c r="P63" s="7">
        <v>1</v>
      </c>
      <c r="Q63" s="258"/>
      <c r="R63" s="259"/>
      <c r="S63" s="259"/>
      <c r="T63" s="259"/>
      <c r="U63" s="259"/>
      <c r="V63" s="259"/>
      <c r="W63" s="259"/>
      <c r="X63" s="259"/>
      <c r="Y63" s="259"/>
      <c r="Z63" s="260"/>
    </row>
    <row r="64" spans="1:26" ht="33" customHeight="1" x14ac:dyDescent="0.2">
      <c r="B64" s="11" t="s">
        <v>74</v>
      </c>
      <c r="C64" s="265" t="s">
        <v>2834</v>
      </c>
      <c r="D64" s="265"/>
      <c r="E64" s="265"/>
      <c r="F64" s="265"/>
      <c r="G64" s="13"/>
      <c r="H64" s="265" t="s">
        <v>75</v>
      </c>
      <c r="I64" s="265"/>
      <c r="J64" s="265"/>
      <c r="K64" s="265"/>
      <c r="L64" s="265"/>
      <c r="M64" s="265"/>
      <c r="N64" s="265"/>
      <c r="O64" s="265"/>
      <c r="P64" s="7">
        <v>1</v>
      </c>
      <c r="Q64" s="258"/>
      <c r="R64" s="259"/>
      <c r="S64" s="259"/>
      <c r="T64" s="259"/>
      <c r="U64" s="259"/>
      <c r="V64" s="259"/>
      <c r="W64" s="259"/>
      <c r="X64" s="259"/>
      <c r="Y64" s="259"/>
      <c r="Z64" s="260"/>
    </row>
    <row r="65" spans="2:26" ht="18.75" customHeight="1" x14ac:dyDescent="0.2">
      <c r="B65" s="11" t="s">
        <v>76</v>
      </c>
      <c r="C65" s="265" t="s">
        <v>77</v>
      </c>
      <c r="D65" s="265"/>
      <c r="E65" s="265"/>
      <c r="F65" s="265"/>
      <c r="G65" s="13"/>
      <c r="H65" s="375" t="s">
        <v>78</v>
      </c>
      <c r="I65" s="375"/>
      <c r="J65" s="375"/>
      <c r="K65" s="375"/>
      <c r="L65" s="375"/>
      <c r="M65" s="375"/>
      <c r="N65" s="375"/>
      <c r="O65" s="375"/>
      <c r="P65" s="7">
        <v>1</v>
      </c>
      <c r="Q65" s="258"/>
      <c r="R65" s="259"/>
      <c r="S65" s="259"/>
      <c r="T65" s="259"/>
      <c r="U65" s="259"/>
      <c r="V65" s="259"/>
      <c r="W65" s="259"/>
      <c r="X65" s="259"/>
      <c r="Y65" s="259"/>
      <c r="Z65" s="260"/>
    </row>
    <row r="66" spans="2:26" ht="119.25" customHeight="1" x14ac:dyDescent="0.2">
      <c r="B66" s="11" t="s">
        <v>79</v>
      </c>
      <c r="C66" s="265" t="s">
        <v>80</v>
      </c>
      <c r="D66" s="265"/>
      <c r="E66" s="265"/>
      <c r="F66" s="265"/>
      <c r="G66" s="14"/>
      <c r="H66" s="375" t="s">
        <v>81</v>
      </c>
      <c r="I66" s="375"/>
      <c r="J66" s="375"/>
      <c r="K66" s="375"/>
      <c r="L66" s="375"/>
      <c r="M66" s="375"/>
      <c r="N66" s="375"/>
      <c r="O66" s="375"/>
      <c r="P66" s="7">
        <v>1</v>
      </c>
      <c r="Q66" s="258"/>
      <c r="R66" s="259"/>
      <c r="S66" s="259"/>
      <c r="T66" s="259"/>
      <c r="U66" s="259"/>
      <c r="V66" s="259"/>
      <c r="W66" s="259"/>
      <c r="X66" s="259"/>
      <c r="Y66" s="259"/>
      <c r="Z66" s="260"/>
    </row>
    <row r="67" spans="2:26" ht="89.25" customHeight="1" x14ac:dyDescent="0.2">
      <c r="B67" s="11" t="s">
        <v>82</v>
      </c>
      <c r="C67" s="265" t="s">
        <v>83</v>
      </c>
      <c r="D67" s="265"/>
      <c r="E67" s="265"/>
      <c r="F67" s="265"/>
      <c r="G67" s="14"/>
      <c r="H67" s="375" t="s">
        <v>2883</v>
      </c>
      <c r="I67" s="375"/>
      <c r="J67" s="375"/>
      <c r="K67" s="375"/>
      <c r="L67" s="375"/>
      <c r="M67" s="375"/>
      <c r="N67" s="375"/>
      <c r="O67" s="375"/>
      <c r="P67" s="7">
        <v>1</v>
      </c>
      <c r="Q67" s="258"/>
      <c r="R67" s="259"/>
      <c r="S67" s="259"/>
      <c r="T67" s="259"/>
      <c r="U67" s="259"/>
      <c r="V67" s="259"/>
      <c r="W67" s="259"/>
      <c r="X67" s="259"/>
      <c r="Y67" s="259"/>
      <c r="Z67" s="260"/>
    </row>
    <row r="68" spans="2:26" ht="75.75" customHeight="1" x14ac:dyDescent="0.2">
      <c r="B68" s="11" t="s">
        <v>85</v>
      </c>
      <c r="C68" s="265" t="s">
        <v>86</v>
      </c>
      <c r="D68" s="265"/>
      <c r="E68" s="265"/>
      <c r="F68" s="265"/>
      <c r="G68" s="14"/>
      <c r="H68" s="375" t="s">
        <v>3456</v>
      </c>
      <c r="I68" s="375"/>
      <c r="J68" s="375"/>
      <c r="K68" s="375"/>
      <c r="L68" s="375"/>
      <c r="M68" s="375"/>
      <c r="N68" s="375"/>
      <c r="O68" s="375"/>
      <c r="P68" s="7">
        <v>1</v>
      </c>
      <c r="Q68" s="258"/>
      <c r="R68" s="259"/>
      <c r="S68" s="259"/>
      <c r="T68" s="259"/>
      <c r="U68" s="259"/>
      <c r="V68" s="259"/>
      <c r="W68" s="259"/>
      <c r="X68" s="259"/>
      <c r="Y68" s="259"/>
      <c r="Z68" s="260"/>
    </row>
    <row r="69" spans="2:26" ht="30" customHeight="1" x14ac:dyDescent="0.2">
      <c r="B69" s="11" t="s">
        <v>88</v>
      </c>
      <c r="C69" s="265" t="s">
        <v>89</v>
      </c>
      <c r="D69" s="265"/>
      <c r="E69" s="265"/>
      <c r="F69" s="265"/>
      <c r="G69" s="13" t="s">
        <v>57</v>
      </c>
      <c r="H69" s="265" t="s">
        <v>2884</v>
      </c>
      <c r="I69" s="265"/>
      <c r="J69" s="265"/>
      <c r="K69" s="265"/>
      <c r="L69" s="265"/>
      <c r="M69" s="265"/>
      <c r="N69" s="265"/>
      <c r="O69" s="265"/>
      <c r="P69" s="7">
        <v>1</v>
      </c>
      <c r="Q69" s="258"/>
      <c r="R69" s="259"/>
      <c r="S69" s="259"/>
      <c r="T69" s="259"/>
      <c r="U69" s="259"/>
      <c r="V69" s="259"/>
      <c r="W69" s="259"/>
      <c r="X69" s="259"/>
      <c r="Y69" s="259"/>
      <c r="Z69" s="260"/>
    </row>
    <row r="70" spans="2:26" ht="130.5" customHeight="1" x14ac:dyDescent="0.2">
      <c r="B70" s="11" t="s">
        <v>90</v>
      </c>
      <c r="C70" s="265" t="s">
        <v>2885</v>
      </c>
      <c r="D70" s="265"/>
      <c r="E70" s="265"/>
      <c r="F70" s="265"/>
      <c r="G70" s="13"/>
      <c r="H70" s="265" t="s">
        <v>1877</v>
      </c>
      <c r="I70" s="265"/>
      <c r="J70" s="265"/>
      <c r="K70" s="265"/>
      <c r="L70" s="265"/>
      <c r="M70" s="265"/>
      <c r="N70" s="265"/>
      <c r="O70" s="265"/>
      <c r="P70" s="7">
        <v>1</v>
      </c>
      <c r="Q70" s="258"/>
      <c r="R70" s="259"/>
      <c r="S70" s="259"/>
      <c r="T70" s="259"/>
      <c r="U70" s="259"/>
      <c r="V70" s="259"/>
      <c r="W70" s="259"/>
      <c r="X70" s="259"/>
      <c r="Y70" s="259"/>
      <c r="Z70" s="260"/>
    </row>
    <row r="71" spans="2:26" ht="48" customHeight="1" x14ac:dyDescent="0.2">
      <c r="B71" s="11" t="s">
        <v>91</v>
      </c>
      <c r="C71" s="265" t="s">
        <v>2886</v>
      </c>
      <c r="D71" s="265"/>
      <c r="E71" s="265"/>
      <c r="F71" s="265"/>
      <c r="G71" s="13"/>
      <c r="H71" s="265" t="s">
        <v>3457</v>
      </c>
      <c r="I71" s="265"/>
      <c r="J71" s="265"/>
      <c r="K71" s="265"/>
      <c r="L71" s="265"/>
      <c r="M71" s="265"/>
      <c r="N71" s="265"/>
      <c r="O71" s="265"/>
      <c r="P71" s="7">
        <v>1</v>
      </c>
      <c r="Q71" s="258"/>
      <c r="R71" s="259"/>
      <c r="S71" s="259"/>
      <c r="T71" s="259"/>
      <c r="U71" s="259"/>
      <c r="V71" s="259"/>
      <c r="W71" s="259"/>
      <c r="X71" s="259"/>
      <c r="Y71" s="259"/>
      <c r="Z71" s="260"/>
    </row>
    <row r="72" spans="2:26" ht="25.5" customHeight="1" x14ac:dyDescent="0.2">
      <c r="B72" s="266" t="s">
        <v>92</v>
      </c>
      <c r="C72" s="266"/>
      <c r="D72" s="266"/>
      <c r="E72" s="266"/>
      <c r="F72" s="266"/>
      <c r="G72" s="266"/>
      <c r="H72" s="266"/>
      <c r="I72" s="266"/>
      <c r="J72" s="266"/>
      <c r="K72" s="266"/>
      <c r="L72" s="266"/>
      <c r="M72" s="266"/>
      <c r="N72" s="266"/>
      <c r="O72" s="266"/>
      <c r="P72" s="208">
        <f>COUNTIF(P55:P71,"N/A")</f>
        <v>0</v>
      </c>
      <c r="Q72" s="130"/>
      <c r="R72" s="27"/>
      <c r="S72" s="27"/>
      <c r="T72" s="27"/>
      <c r="U72" s="27"/>
      <c r="V72" s="27"/>
      <c r="W72" s="27"/>
      <c r="X72" s="27"/>
      <c r="Y72" s="27"/>
      <c r="Z72" s="131"/>
    </row>
    <row r="73" spans="2:26" ht="25.5" customHeight="1" x14ac:dyDescent="0.2">
      <c r="B73" s="266" t="s">
        <v>812</v>
      </c>
      <c r="C73" s="266"/>
      <c r="D73" s="266"/>
      <c r="E73" s="266"/>
      <c r="F73" s="266"/>
      <c r="G73" s="266"/>
      <c r="H73" s="266"/>
      <c r="I73" s="266"/>
      <c r="J73" s="266"/>
      <c r="K73" s="266"/>
      <c r="L73" s="266"/>
      <c r="M73" s="266"/>
      <c r="N73" s="266"/>
      <c r="O73" s="266"/>
      <c r="P73" s="208">
        <f>COUNTIFS(G55:G71,"M",P55:P71,"N/A")</f>
        <v>0</v>
      </c>
      <c r="Q73" s="130"/>
      <c r="R73" s="27"/>
      <c r="S73" s="27"/>
      <c r="T73" s="27"/>
      <c r="U73" s="27"/>
      <c r="V73" s="27"/>
      <c r="W73" s="27"/>
      <c r="X73" s="27"/>
      <c r="Y73" s="27"/>
      <c r="Z73" s="131"/>
    </row>
    <row r="74" spans="2:26" ht="25.5" customHeight="1" x14ac:dyDescent="0.2">
      <c r="B74" s="266" t="s">
        <v>814</v>
      </c>
      <c r="C74" s="266"/>
      <c r="D74" s="266"/>
      <c r="E74" s="266"/>
      <c r="F74" s="266"/>
      <c r="G74" s="266"/>
      <c r="H74" s="266"/>
      <c r="I74" s="266"/>
      <c r="J74" s="266"/>
      <c r="K74" s="266"/>
      <c r="L74" s="266"/>
      <c r="M74" s="266"/>
      <c r="N74" s="266"/>
      <c r="O74" s="266"/>
      <c r="P74" s="208">
        <f>COUNTIFS(G55:G71,"M",P55:P71,"1")</f>
        <v>2</v>
      </c>
      <c r="Q74" s="130"/>
      <c r="R74" s="27"/>
      <c r="S74" s="27"/>
      <c r="T74" s="27"/>
      <c r="U74" s="27"/>
      <c r="V74" s="27"/>
      <c r="W74" s="27"/>
      <c r="X74" s="27"/>
      <c r="Y74" s="27"/>
      <c r="Z74" s="131"/>
    </row>
    <row r="75" spans="2:26" ht="24.95" customHeight="1" x14ac:dyDescent="0.2">
      <c r="B75" s="266" t="s">
        <v>93</v>
      </c>
      <c r="C75" s="266"/>
      <c r="D75" s="266"/>
      <c r="E75" s="266"/>
      <c r="F75" s="266"/>
      <c r="G75" s="266"/>
      <c r="H75" s="266"/>
      <c r="I75" s="266"/>
      <c r="J75" s="266"/>
      <c r="K75" s="266"/>
      <c r="L75" s="266"/>
      <c r="M75" s="266"/>
      <c r="N75" s="266"/>
      <c r="O75" s="266"/>
      <c r="P75" s="208">
        <f>SUM(P55:P71)</f>
        <v>16</v>
      </c>
      <c r="Q75" s="361"/>
      <c r="R75" s="362"/>
      <c r="S75" s="362"/>
      <c r="T75" s="362"/>
      <c r="U75" s="362"/>
      <c r="V75" s="362"/>
      <c r="W75" s="362"/>
      <c r="X75" s="362"/>
      <c r="Y75" s="362"/>
      <c r="Z75" s="363"/>
    </row>
    <row r="76" spans="2:26" ht="20.100000000000001" customHeight="1" x14ac:dyDescent="0.2">
      <c r="B76" s="6" t="s">
        <v>94</v>
      </c>
      <c r="C76" s="364" t="s">
        <v>25</v>
      </c>
      <c r="D76" s="365"/>
      <c r="E76" s="365"/>
      <c r="F76" s="365"/>
      <c r="G76" s="365"/>
      <c r="H76" s="365"/>
      <c r="I76" s="365"/>
      <c r="J76" s="365"/>
      <c r="K76" s="365"/>
      <c r="L76" s="365"/>
      <c r="M76" s="365"/>
      <c r="N76" s="365"/>
      <c r="O76" s="365"/>
      <c r="P76" s="8"/>
      <c r="Q76" s="259"/>
      <c r="R76" s="259"/>
      <c r="S76" s="259"/>
      <c r="T76" s="259"/>
      <c r="U76" s="259"/>
      <c r="V76" s="259"/>
      <c r="W76" s="259"/>
      <c r="X76" s="259"/>
      <c r="Y76" s="259"/>
      <c r="Z76" s="260"/>
    </row>
    <row r="77" spans="2:26" ht="45" customHeight="1" x14ac:dyDescent="0.2">
      <c r="B77" s="11" t="s">
        <v>95</v>
      </c>
      <c r="C77" s="265" t="s">
        <v>2887</v>
      </c>
      <c r="D77" s="265"/>
      <c r="E77" s="265"/>
      <c r="F77" s="265"/>
      <c r="G77" s="15"/>
      <c r="H77" s="265" t="s">
        <v>3489</v>
      </c>
      <c r="I77" s="265"/>
      <c r="J77" s="265"/>
      <c r="K77" s="265"/>
      <c r="L77" s="265"/>
      <c r="M77" s="265"/>
      <c r="N77" s="265"/>
      <c r="O77" s="265"/>
      <c r="P77" s="7">
        <v>1</v>
      </c>
      <c r="Q77" s="258"/>
      <c r="R77" s="259"/>
      <c r="S77" s="259"/>
      <c r="T77" s="259"/>
      <c r="U77" s="259"/>
      <c r="V77" s="259"/>
      <c r="W77" s="259"/>
      <c r="X77" s="259"/>
      <c r="Y77" s="259"/>
      <c r="Z77" s="260"/>
    </row>
    <row r="78" spans="2:26" ht="30" customHeight="1" x14ac:dyDescent="0.2">
      <c r="B78" s="11" t="s">
        <v>96</v>
      </c>
      <c r="C78" s="265" t="s">
        <v>2888</v>
      </c>
      <c r="D78" s="265"/>
      <c r="E78" s="265"/>
      <c r="F78" s="265"/>
      <c r="G78" s="15"/>
      <c r="H78" s="265" t="s">
        <v>97</v>
      </c>
      <c r="I78" s="265"/>
      <c r="J78" s="265"/>
      <c r="K78" s="265"/>
      <c r="L78" s="265"/>
      <c r="M78" s="265"/>
      <c r="N78" s="265"/>
      <c r="O78" s="265"/>
      <c r="P78" s="7">
        <v>1</v>
      </c>
      <c r="Q78" s="258"/>
      <c r="R78" s="259"/>
      <c r="S78" s="259"/>
      <c r="T78" s="259"/>
      <c r="U78" s="259"/>
      <c r="V78" s="259"/>
      <c r="W78" s="259"/>
      <c r="X78" s="259"/>
      <c r="Y78" s="259"/>
      <c r="Z78" s="260"/>
    </row>
    <row r="79" spans="2:26" ht="30" customHeight="1" x14ac:dyDescent="0.2">
      <c r="B79" s="11" t="s">
        <v>98</v>
      </c>
      <c r="C79" s="265" t="s">
        <v>99</v>
      </c>
      <c r="D79" s="265"/>
      <c r="E79" s="265"/>
      <c r="F79" s="265"/>
      <c r="G79" s="15"/>
      <c r="H79" s="265" t="s">
        <v>100</v>
      </c>
      <c r="I79" s="265"/>
      <c r="J79" s="265"/>
      <c r="K79" s="265"/>
      <c r="L79" s="265"/>
      <c r="M79" s="265"/>
      <c r="N79" s="265"/>
      <c r="O79" s="265"/>
      <c r="P79" s="7">
        <v>1</v>
      </c>
      <c r="Q79" s="258"/>
      <c r="R79" s="259"/>
      <c r="S79" s="259"/>
      <c r="T79" s="259"/>
      <c r="U79" s="259"/>
      <c r="V79" s="259"/>
      <c r="W79" s="259"/>
      <c r="X79" s="259"/>
      <c r="Y79" s="259"/>
      <c r="Z79" s="260"/>
    </row>
    <row r="80" spans="2:26" ht="30.75" customHeight="1" x14ac:dyDescent="0.2">
      <c r="B80" s="11" t="s">
        <v>101</v>
      </c>
      <c r="C80" s="265" t="s">
        <v>102</v>
      </c>
      <c r="D80" s="265"/>
      <c r="E80" s="265"/>
      <c r="F80" s="265"/>
      <c r="G80" s="16"/>
      <c r="H80" s="265" t="s">
        <v>1878</v>
      </c>
      <c r="I80" s="265"/>
      <c r="J80" s="265"/>
      <c r="K80" s="265"/>
      <c r="L80" s="265"/>
      <c r="M80" s="265"/>
      <c r="N80" s="265"/>
      <c r="O80" s="265"/>
      <c r="P80" s="65"/>
      <c r="Q80" s="258"/>
      <c r="R80" s="259"/>
      <c r="S80" s="259"/>
      <c r="T80" s="259"/>
      <c r="U80" s="259"/>
      <c r="V80" s="259"/>
      <c r="W80" s="259"/>
      <c r="X80" s="259"/>
      <c r="Y80" s="259"/>
      <c r="Z80" s="260"/>
    </row>
    <row r="81" spans="1:62" ht="33.75" customHeight="1" x14ac:dyDescent="0.2">
      <c r="B81" s="11" t="s">
        <v>55</v>
      </c>
      <c r="C81" s="265" t="s">
        <v>103</v>
      </c>
      <c r="D81" s="265"/>
      <c r="E81" s="265"/>
      <c r="F81" s="265"/>
      <c r="G81" s="15" t="s">
        <v>57</v>
      </c>
      <c r="H81" s="265" t="s">
        <v>104</v>
      </c>
      <c r="I81" s="265"/>
      <c r="J81" s="265"/>
      <c r="K81" s="265"/>
      <c r="L81" s="265"/>
      <c r="M81" s="265"/>
      <c r="N81" s="265"/>
      <c r="O81" s="265"/>
      <c r="P81" s="7">
        <v>1</v>
      </c>
      <c r="Q81" s="258"/>
      <c r="R81" s="259"/>
      <c r="S81" s="259"/>
      <c r="T81" s="259"/>
      <c r="U81" s="259"/>
      <c r="V81" s="259"/>
      <c r="W81" s="259"/>
      <c r="X81" s="259"/>
      <c r="Y81" s="259"/>
      <c r="Z81" s="260"/>
    </row>
    <row r="82" spans="1:62" ht="20.100000000000001" customHeight="1" x14ac:dyDescent="0.2">
      <c r="B82" s="11" t="s">
        <v>58</v>
      </c>
      <c r="C82" s="265" t="s">
        <v>105</v>
      </c>
      <c r="D82" s="265"/>
      <c r="E82" s="265"/>
      <c r="F82" s="265"/>
      <c r="G82" s="15"/>
      <c r="H82" s="265" t="s">
        <v>106</v>
      </c>
      <c r="I82" s="265"/>
      <c r="J82" s="265"/>
      <c r="K82" s="265"/>
      <c r="L82" s="265"/>
      <c r="M82" s="265"/>
      <c r="N82" s="265"/>
      <c r="O82" s="265"/>
      <c r="P82" s="7">
        <v>1</v>
      </c>
      <c r="Q82" s="258"/>
      <c r="R82" s="259"/>
      <c r="S82" s="259"/>
      <c r="T82" s="259"/>
      <c r="U82" s="259"/>
      <c r="V82" s="259"/>
      <c r="W82" s="259"/>
      <c r="X82" s="259"/>
      <c r="Y82" s="259"/>
      <c r="Z82" s="260"/>
    </row>
    <row r="83" spans="1:62" ht="20.100000000000001" customHeight="1" x14ac:dyDescent="0.2">
      <c r="B83" s="11" t="s">
        <v>59</v>
      </c>
      <c r="C83" s="265" t="s">
        <v>2889</v>
      </c>
      <c r="D83" s="265"/>
      <c r="E83" s="265"/>
      <c r="F83" s="265"/>
      <c r="G83" s="15" t="s">
        <v>57</v>
      </c>
      <c r="H83" s="265" t="s">
        <v>107</v>
      </c>
      <c r="I83" s="265"/>
      <c r="J83" s="265"/>
      <c r="K83" s="265"/>
      <c r="L83" s="265"/>
      <c r="M83" s="265"/>
      <c r="N83" s="265"/>
      <c r="O83" s="265"/>
      <c r="P83" s="7">
        <v>1</v>
      </c>
      <c r="Q83" s="258"/>
      <c r="R83" s="259"/>
      <c r="S83" s="259"/>
      <c r="T83" s="259"/>
      <c r="U83" s="259"/>
      <c r="V83" s="259"/>
      <c r="W83" s="259"/>
      <c r="X83" s="259"/>
      <c r="Y83" s="259"/>
      <c r="Z83" s="260"/>
    </row>
    <row r="84" spans="1:62" ht="20.100000000000001" customHeight="1" x14ac:dyDescent="0.2">
      <c r="B84" s="11" t="s">
        <v>61</v>
      </c>
      <c r="C84" s="265" t="s">
        <v>108</v>
      </c>
      <c r="D84" s="265"/>
      <c r="E84" s="265"/>
      <c r="F84" s="265"/>
      <c r="G84" s="15" t="s">
        <v>57</v>
      </c>
      <c r="H84" s="265" t="s">
        <v>109</v>
      </c>
      <c r="I84" s="265"/>
      <c r="J84" s="265"/>
      <c r="K84" s="265"/>
      <c r="L84" s="265"/>
      <c r="M84" s="265"/>
      <c r="N84" s="265"/>
      <c r="O84" s="265"/>
      <c r="P84" s="7">
        <v>1</v>
      </c>
      <c r="Q84" s="258"/>
      <c r="R84" s="259"/>
      <c r="S84" s="259"/>
      <c r="T84" s="259"/>
      <c r="U84" s="259"/>
      <c r="V84" s="259"/>
      <c r="W84" s="259"/>
      <c r="X84" s="259"/>
      <c r="Y84" s="259"/>
      <c r="Z84" s="260"/>
    </row>
    <row r="85" spans="1:62" ht="48" customHeight="1" x14ac:dyDescent="0.2">
      <c r="B85" s="11" t="s">
        <v>63</v>
      </c>
      <c r="C85" s="265" t="s">
        <v>110</v>
      </c>
      <c r="D85" s="265"/>
      <c r="E85" s="265"/>
      <c r="F85" s="265"/>
      <c r="G85" s="15" t="s">
        <v>57</v>
      </c>
      <c r="H85" s="265" t="s">
        <v>2890</v>
      </c>
      <c r="I85" s="265"/>
      <c r="J85" s="265"/>
      <c r="K85" s="265"/>
      <c r="L85" s="265"/>
      <c r="M85" s="265"/>
      <c r="N85" s="265"/>
      <c r="O85" s="265"/>
      <c r="P85" s="7">
        <v>1</v>
      </c>
      <c r="Q85" s="258"/>
      <c r="R85" s="259"/>
      <c r="S85" s="259"/>
      <c r="T85" s="259"/>
      <c r="U85" s="259"/>
      <c r="V85" s="259"/>
      <c r="W85" s="259"/>
      <c r="X85" s="259"/>
      <c r="Y85" s="259"/>
      <c r="Z85" s="260"/>
    </row>
    <row r="86" spans="1:62" ht="36.75" customHeight="1" x14ac:dyDescent="0.2">
      <c r="B86" s="11" t="s">
        <v>65</v>
      </c>
      <c r="C86" s="265" t="s">
        <v>2791</v>
      </c>
      <c r="D86" s="265"/>
      <c r="E86" s="265"/>
      <c r="F86" s="265"/>
      <c r="G86" s="15" t="s">
        <v>57</v>
      </c>
      <c r="H86" s="265" t="s">
        <v>2794</v>
      </c>
      <c r="I86" s="265"/>
      <c r="J86" s="265"/>
      <c r="K86" s="265"/>
      <c r="L86" s="265"/>
      <c r="M86" s="265"/>
      <c r="N86" s="265"/>
      <c r="O86" s="265"/>
      <c r="P86" s="7">
        <v>1</v>
      </c>
      <c r="Q86" s="258"/>
      <c r="R86" s="259"/>
      <c r="S86" s="259"/>
      <c r="T86" s="259"/>
      <c r="U86" s="259"/>
      <c r="V86" s="259"/>
      <c r="W86" s="259"/>
      <c r="X86" s="259"/>
      <c r="Y86" s="259"/>
      <c r="Z86" s="260"/>
    </row>
    <row r="87" spans="1:62" ht="18" customHeight="1" x14ac:dyDescent="0.2">
      <c r="B87" s="11" t="s">
        <v>68</v>
      </c>
      <c r="C87" s="265" t="s">
        <v>111</v>
      </c>
      <c r="D87" s="265"/>
      <c r="E87" s="265"/>
      <c r="F87" s="265"/>
      <c r="G87" s="15" t="s">
        <v>57</v>
      </c>
      <c r="H87" s="265" t="s">
        <v>112</v>
      </c>
      <c r="I87" s="265"/>
      <c r="J87" s="265"/>
      <c r="K87" s="265"/>
      <c r="L87" s="265"/>
      <c r="M87" s="265"/>
      <c r="N87" s="265"/>
      <c r="O87" s="265"/>
      <c r="P87" s="7">
        <v>1</v>
      </c>
      <c r="Q87" s="258"/>
      <c r="R87" s="259"/>
      <c r="S87" s="259"/>
      <c r="T87" s="259"/>
      <c r="U87" s="259"/>
      <c r="V87" s="259"/>
      <c r="W87" s="259"/>
      <c r="X87" s="259"/>
      <c r="Y87" s="259"/>
      <c r="Z87" s="260"/>
    </row>
    <row r="88" spans="1:62" ht="48" customHeight="1" x14ac:dyDescent="0.2">
      <c r="B88" s="11" t="s">
        <v>71</v>
      </c>
      <c r="C88" s="265" t="s">
        <v>113</v>
      </c>
      <c r="D88" s="265"/>
      <c r="E88" s="265"/>
      <c r="F88" s="265"/>
      <c r="G88" s="15" t="s">
        <v>57</v>
      </c>
      <c r="H88" s="265" t="s">
        <v>114</v>
      </c>
      <c r="I88" s="265"/>
      <c r="J88" s="265"/>
      <c r="K88" s="265"/>
      <c r="L88" s="265"/>
      <c r="M88" s="265"/>
      <c r="N88" s="265"/>
      <c r="O88" s="265"/>
      <c r="P88" s="7">
        <v>1</v>
      </c>
      <c r="Q88" s="258"/>
      <c r="R88" s="259"/>
      <c r="S88" s="259"/>
      <c r="T88" s="259"/>
      <c r="U88" s="259"/>
      <c r="V88" s="259"/>
      <c r="W88" s="259"/>
      <c r="X88" s="259"/>
      <c r="Y88" s="259"/>
      <c r="Z88" s="260"/>
    </row>
    <row r="89" spans="1:62" ht="91.5" customHeight="1" x14ac:dyDescent="0.2">
      <c r="B89" s="11" t="s">
        <v>74</v>
      </c>
      <c r="C89" s="265" t="s">
        <v>115</v>
      </c>
      <c r="D89" s="265"/>
      <c r="E89" s="265"/>
      <c r="F89" s="265"/>
      <c r="G89" s="15" t="s">
        <v>57</v>
      </c>
      <c r="H89" s="265" t="s">
        <v>3458</v>
      </c>
      <c r="I89" s="265"/>
      <c r="J89" s="265"/>
      <c r="K89" s="265"/>
      <c r="L89" s="265"/>
      <c r="M89" s="265"/>
      <c r="N89" s="265"/>
      <c r="O89" s="265"/>
      <c r="P89" s="7">
        <v>1</v>
      </c>
      <c r="Q89" s="258"/>
      <c r="R89" s="259"/>
      <c r="S89" s="259"/>
      <c r="T89" s="259"/>
      <c r="U89" s="259"/>
      <c r="V89" s="259"/>
      <c r="W89" s="259"/>
      <c r="X89" s="259"/>
      <c r="Y89" s="259"/>
      <c r="Z89" s="260"/>
    </row>
    <row r="90" spans="1:62" ht="25.5" customHeight="1" x14ac:dyDescent="0.2">
      <c r="B90" s="266" t="s">
        <v>92</v>
      </c>
      <c r="C90" s="266"/>
      <c r="D90" s="266"/>
      <c r="E90" s="266"/>
      <c r="F90" s="266"/>
      <c r="G90" s="266"/>
      <c r="H90" s="266"/>
      <c r="I90" s="266"/>
      <c r="J90" s="266"/>
      <c r="K90" s="266"/>
      <c r="L90" s="266"/>
      <c r="M90" s="266"/>
      <c r="N90" s="266"/>
      <c r="O90" s="266"/>
      <c r="P90" s="189">
        <f>COUNTIF(P77:P89,"N/A")</f>
        <v>0</v>
      </c>
      <c r="Q90" s="266"/>
      <c r="R90" s="266"/>
      <c r="S90" s="266"/>
      <c r="T90" s="266"/>
      <c r="U90" s="266"/>
      <c r="V90" s="266"/>
      <c r="W90" s="266"/>
      <c r="X90" s="266"/>
      <c r="Y90" s="266"/>
      <c r="Z90" s="266"/>
    </row>
    <row r="91" spans="1:62" ht="25.5" customHeight="1" x14ac:dyDescent="0.2">
      <c r="B91" s="266" t="s">
        <v>812</v>
      </c>
      <c r="C91" s="266"/>
      <c r="D91" s="266"/>
      <c r="E91" s="266"/>
      <c r="F91" s="266"/>
      <c r="G91" s="266"/>
      <c r="H91" s="266"/>
      <c r="I91" s="266"/>
      <c r="J91" s="266"/>
      <c r="K91" s="266"/>
      <c r="L91" s="266"/>
      <c r="M91" s="266"/>
      <c r="N91" s="266"/>
      <c r="O91" s="266"/>
      <c r="P91" s="189">
        <f>COUNTIFS(G77:G89,"M",P77:P89,"N/A")</f>
        <v>0</v>
      </c>
      <c r="Q91" s="266"/>
      <c r="R91" s="266"/>
      <c r="S91" s="266"/>
      <c r="T91" s="266"/>
      <c r="U91" s="266"/>
      <c r="V91" s="266"/>
      <c r="W91" s="266"/>
      <c r="X91" s="266"/>
      <c r="Y91" s="266"/>
      <c r="Z91" s="266"/>
    </row>
    <row r="92" spans="1:62" ht="25.5" customHeight="1" x14ac:dyDescent="0.2">
      <c r="B92" s="266" t="s">
        <v>814</v>
      </c>
      <c r="C92" s="266"/>
      <c r="D92" s="266"/>
      <c r="E92" s="266"/>
      <c r="F92" s="266"/>
      <c r="G92" s="266"/>
      <c r="H92" s="266"/>
      <c r="I92" s="266"/>
      <c r="J92" s="266"/>
      <c r="K92" s="266"/>
      <c r="L92" s="266"/>
      <c r="M92" s="266"/>
      <c r="N92" s="266"/>
      <c r="O92" s="266"/>
      <c r="P92" s="189">
        <f>COUNTIFS(G77:G89,"M",P77:P89,"1")</f>
        <v>8</v>
      </c>
      <c r="Q92" s="266"/>
      <c r="R92" s="266"/>
      <c r="S92" s="266"/>
      <c r="T92" s="266"/>
      <c r="U92" s="266"/>
      <c r="V92" s="266"/>
      <c r="W92" s="266"/>
      <c r="X92" s="266"/>
      <c r="Y92" s="266"/>
      <c r="Z92" s="266"/>
    </row>
    <row r="93" spans="1:62" s="20" customFormat="1" ht="24.95" customHeight="1" x14ac:dyDescent="0.2">
      <c r="A93" s="18"/>
      <c r="B93" s="266" t="s">
        <v>93</v>
      </c>
      <c r="C93" s="266"/>
      <c r="D93" s="266"/>
      <c r="E93" s="266"/>
      <c r="F93" s="266"/>
      <c r="G93" s="266"/>
      <c r="H93" s="266"/>
      <c r="I93" s="266"/>
      <c r="J93" s="266"/>
      <c r="K93" s="266"/>
      <c r="L93" s="266"/>
      <c r="M93" s="266"/>
      <c r="N93" s="266"/>
      <c r="O93" s="266"/>
      <c r="P93" s="189">
        <f>SUM(P77:P89)</f>
        <v>12</v>
      </c>
      <c r="Q93" s="266"/>
      <c r="R93" s="266"/>
      <c r="S93" s="266"/>
      <c r="T93" s="266"/>
      <c r="U93" s="266"/>
      <c r="V93" s="266"/>
      <c r="W93" s="266"/>
      <c r="X93" s="266"/>
      <c r="Y93" s="266"/>
      <c r="Z93" s="266"/>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9"/>
    </row>
    <row r="94" spans="1:62" ht="20.100000000000001" customHeight="1" x14ac:dyDescent="0.2">
      <c r="B94" s="6" t="s">
        <v>116</v>
      </c>
      <c r="C94" s="364" t="s">
        <v>26</v>
      </c>
      <c r="D94" s="365"/>
      <c r="E94" s="365"/>
      <c r="F94" s="365"/>
      <c r="G94" s="365"/>
      <c r="H94" s="365"/>
      <c r="I94" s="365"/>
      <c r="J94" s="365"/>
      <c r="K94" s="365"/>
      <c r="L94" s="365"/>
      <c r="M94" s="365"/>
      <c r="N94" s="365"/>
      <c r="O94" s="366"/>
      <c r="P94" s="8"/>
      <c r="Q94" s="258"/>
      <c r="R94" s="259"/>
      <c r="S94" s="259"/>
      <c r="T94" s="259"/>
      <c r="U94" s="259"/>
      <c r="V94" s="259"/>
      <c r="W94" s="259"/>
      <c r="X94" s="259"/>
      <c r="Y94" s="259"/>
      <c r="Z94" s="260"/>
    </row>
    <row r="95" spans="1:62" ht="34.5" customHeight="1" x14ac:dyDescent="0.2">
      <c r="B95" s="11" t="s">
        <v>117</v>
      </c>
      <c r="C95" s="265" t="s">
        <v>118</v>
      </c>
      <c r="D95" s="265"/>
      <c r="E95" s="265"/>
      <c r="F95" s="265"/>
      <c r="G95" s="15" t="s">
        <v>57</v>
      </c>
      <c r="H95" s="265" t="s">
        <v>1879</v>
      </c>
      <c r="I95" s="265"/>
      <c r="J95" s="265"/>
      <c r="K95" s="265"/>
      <c r="L95" s="265"/>
      <c r="M95" s="265"/>
      <c r="N95" s="265"/>
      <c r="O95" s="265"/>
      <c r="P95" s="7">
        <v>1</v>
      </c>
      <c r="Q95" s="258"/>
      <c r="R95" s="259"/>
      <c r="S95" s="259"/>
      <c r="T95" s="259"/>
      <c r="U95" s="259"/>
      <c r="V95" s="259"/>
      <c r="W95" s="259"/>
      <c r="X95" s="259"/>
      <c r="Y95" s="259"/>
      <c r="Z95" s="260"/>
    </row>
    <row r="96" spans="1:62" ht="149.25" customHeight="1" x14ac:dyDescent="0.2">
      <c r="B96" s="11" t="s">
        <v>119</v>
      </c>
      <c r="C96" s="265" t="s">
        <v>120</v>
      </c>
      <c r="D96" s="265"/>
      <c r="E96" s="265"/>
      <c r="F96" s="265"/>
      <c r="G96" s="15"/>
      <c r="H96" s="265" t="s">
        <v>121</v>
      </c>
      <c r="I96" s="265"/>
      <c r="J96" s="265"/>
      <c r="K96" s="265"/>
      <c r="L96" s="265"/>
      <c r="M96" s="265"/>
      <c r="N96" s="265"/>
      <c r="O96" s="265"/>
      <c r="P96" s="7">
        <v>1</v>
      </c>
      <c r="Q96" s="258" t="s">
        <v>3492</v>
      </c>
      <c r="R96" s="259"/>
      <c r="S96" s="259"/>
      <c r="T96" s="259"/>
      <c r="U96" s="259"/>
      <c r="V96" s="259"/>
      <c r="W96" s="259"/>
      <c r="X96" s="259"/>
      <c r="Y96" s="259"/>
      <c r="Z96" s="260"/>
    </row>
    <row r="97" spans="1:62" ht="45" customHeight="1" x14ac:dyDescent="0.2">
      <c r="B97" s="11" t="s">
        <v>122</v>
      </c>
      <c r="C97" s="265" t="s">
        <v>2037</v>
      </c>
      <c r="D97" s="265"/>
      <c r="E97" s="265"/>
      <c r="F97" s="265"/>
      <c r="G97" s="15"/>
      <c r="H97" s="265" t="s">
        <v>2891</v>
      </c>
      <c r="I97" s="265"/>
      <c r="J97" s="265"/>
      <c r="K97" s="265"/>
      <c r="L97" s="265"/>
      <c r="M97" s="265"/>
      <c r="N97" s="265"/>
      <c r="O97" s="265"/>
      <c r="P97" s="7"/>
      <c r="Q97" s="258"/>
      <c r="R97" s="259"/>
      <c r="S97" s="259"/>
      <c r="T97" s="259"/>
      <c r="U97" s="259"/>
      <c r="V97" s="259"/>
      <c r="W97" s="259"/>
      <c r="X97" s="259"/>
      <c r="Y97" s="259"/>
      <c r="Z97" s="260"/>
    </row>
    <row r="98" spans="1:62" ht="30" customHeight="1" x14ac:dyDescent="0.2">
      <c r="B98" s="11" t="s">
        <v>123</v>
      </c>
      <c r="C98" s="265" t="s">
        <v>124</v>
      </c>
      <c r="D98" s="265"/>
      <c r="E98" s="265"/>
      <c r="F98" s="265"/>
      <c r="G98" s="15"/>
      <c r="H98" s="375" t="s">
        <v>2892</v>
      </c>
      <c r="I98" s="375"/>
      <c r="J98" s="375"/>
      <c r="K98" s="375"/>
      <c r="L98" s="375"/>
      <c r="M98" s="375"/>
      <c r="N98" s="375"/>
      <c r="O98" s="375"/>
      <c r="P98" s="7"/>
      <c r="Q98" s="258"/>
      <c r="R98" s="259"/>
      <c r="S98" s="259"/>
      <c r="T98" s="259"/>
      <c r="U98" s="259"/>
      <c r="V98" s="259"/>
      <c r="W98" s="259"/>
      <c r="X98" s="259"/>
      <c r="Y98" s="259"/>
      <c r="Z98" s="260"/>
    </row>
    <row r="99" spans="1:62" ht="25.5" customHeight="1" x14ac:dyDescent="0.2">
      <c r="B99" s="266" t="s">
        <v>92</v>
      </c>
      <c r="C99" s="266"/>
      <c r="D99" s="266"/>
      <c r="E99" s="266"/>
      <c r="F99" s="266"/>
      <c r="G99" s="266"/>
      <c r="H99" s="266"/>
      <c r="I99" s="266"/>
      <c r="J99" s="266"/>
      <c r="K99" s="266"/>
      <c r="L99" s="266"/>
      <c r="M99" s="266"/>
      <c r="N99" s="266"/>
      <c r="O99" s="266"/>
      <c r="P99" s="189">
        <f>COUNTIF(P95:P98,"N/A")</f>
        <v>0</v>
      </c>
      <c r="Q99" s="361"/>
      <c r="R99" s="362"/>
      <c r="S99" s="362"/>
      <c r="T99" s="362"/>
      <c r="U99" s="362"/>
      <c r="V99" s="362"/>
      <c r="W99" s="362"/>
      <c r="X99" s="362"/>
      <c r="Y99" s="362"/>
      <c r="Z99" s="363"/>
    </row>
    <row r="100" spans="1:62" ht="25.5" customHeight="1" x14ac:dyDescent="0.2">
      <c r="B100" s="266" t="s">
        <v>812</v>
      </c>
      <c r="C100" s="266"/>
      <c r="D100" s="266"/>
      <c r="E100" s="266"/>
      <c r="F100" s="266"/>
      <c r="G100" s="266"/>
      <c r="H100" s="266"/>
      <c r="I100" s="266"/>
      <c r="J100" s="266"/>
      <c r="K100" s="266"/>
      <c r="L100" s="266"/>
      <c r="M100" s="266"/>
      <c r="N100" s="266"/>
      <c r="O100" s="266"/>
      <c r="P100" s="189">
        <f>COUNTIFS(G95:G98,"M",P95:P98,"N/A")</f>
        <v>0</v>
      </c>
      <c r="Q100" s="361"/>
      <c r="R100" s="362"/>
      <c r="S100" s="362"/>
      <c r="T100" s="362"/>
      <c r="U100" s="362"/>
      <c r="V100" s="362"/>
      <c r="W100" s="362"/>
      <c r="X100" s="362"/>
      <c r="Y100" s="362"/>
      <c r="Z100" s="363"/>
    </row>
    <row r="101" spans="1:62" ht="25.5" customHeight="1" x14ac:dyDescent="0.2">
      <c r="B101" s="266" t="s">
        <v>814</v>
      </c>
      <c r="C101" s="266"/>
      <c r="D101" s="266"/>
      <c r="E101" s="266"/>
      <c r="F101" s="266"/>
      <c r="G101" s="266"/>
      <c r="H101" s="266"/>
      <c r="I101" s="266"/>
      <c r="J101" s="266"/>
      <c r="K101" s="266"/>
      <c r="L101" s="266"/>
      <c r="M101" s="266"/>
      <c r="N101" s="266"/>
      <c r="O101" s="266"/>
      <c r="P101" s="189">
        <f>COUNTIFS(G95:G98,"M",P95:P98,"1")</f>
        <v>1</v>
      </c>
      <c r="Q101" s="361"/>
      <c r="R101" s="362"/>
      <c r="S101" s="362"/>
      <c r="T101" s="362"/>
      <c r="U101" s="362"/>
      <c r="V101" s="362"/>
      <c r="W101" s="362"/>
      <c r="X101" s="362"/>
      <c r="Y101" s="362"/>
      <c r="Z101" s="363"/>
    </row>
    <row r="102" spans="1:62" s="23" customFormat="1" ht="24.95" customHeight="1" x14ac:dyDescent="0.2">
      <c r="A102" s="21"/>
      <c r="B102" s="377" t="s">
        <v>93</v>
      </c>
      <c r="C102" s="377"/>
      <c r="D102" s="377"/>
      <c r="E102" s="377"/>
      <c r="F102" s="377"/>
      <c r="G102" s="377"/>
      <c r="H102" s="377"/>
      <c r="I102" s="377"/>
      <c r="J102" s="377"/>
      <c r="K102" s="377"/>
      <c r="L102" s="377"/>
      <c r="M102" s="377"/>
      <c r="N102" s="377"/>
      <c r="O102" s="377"/>
      <c r="P102" s="189">
        <f>SUM(P95:P98)</f>
        <v>2</v>
      </c>
      <c r="Q102" s="361"/>
      <c r="R102" s="362"/>
      <c r="S102" s="362"/>
      <c r="T102" s="362"/>
      <c r="U102" s="362"/>
      <c r="V102" s="362"/>
      <c r="W102" s="362"/>
      <c r="X102" s="362"/>
      <c r="Y102" s="362"/>
      <c r="Z102" s="36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22"/>
    </row>
    <row r="103" spans="1:62" ht="20.100000000000001" customHeight="1" x14ac:dyDescent="0.2">
      <c r="B103" s="6" t="s">
        <v>125</v>
      </c>
      <c r="C103" s="364" t="s">
        <v>126</v>
      </c>
      <c r="D103" s="365"/>
      <c r="E103" s="365"/>
      <c r="F103" s="365"/>
      <c r="G103" s="365"/>
      <c r="H103" s="365"/>
      <c r="I103" s="365"/>
      <c r="J103" s="365"/>
      <c r="K103" s="365"/>
      <c r="L103" s="365"/>
      <c r="M103" s="365"/>
      <c r="N103" s="365"/>
      <c r="O103" s="366"/>
      <c r="P103" s="8"/>
      <c r="Q103" s="258"/>
      <c r="R103" s="259"/>
      <c r="S103" s="259"/>
      <c r="T103" s="259"/>
      <c r="U103" s="259"/>
      <c r="V103" s="259"/>
      <c r="W103" s="259"/>
      <c r="X103" s="259"/>
      <c r="Y103" s="259"/>
      <c r="Z103" s="260"/>
    </row>
    <row r="104" spans="1:62" ht="19.5" customHeight="1" x14ac:dyDescent="0.2">
      <c r="B104" s="6" t="s">
        <v>127</v>
      </c>
      <c r="C104" s="364" t="s">
        <v>27</v>
      </c>
      <c r="D104" s="365"/>
      <c r="E104" s="365"/>
      <c r="F104" s="365"/>
      <c r="G104" s="365"/>
      <c r="H104" s="365"/>
      <c r="I104" s="365"/>
      <c r="J104" s="365"/>
      <c r="K104" s="365"/>
      <c r="L104" s="365"/>
      <c r="M104" s="365"/>
      <c r="N104" s="365"/>
      <c r="O104" s="366"/>
      <c r="P104" s="8"/>
      <c r="Q104" s="258"/>
      <c r="R104" s="259"/>
      <c r="S104" s="259"/>
      <c r="T104" s="259"/>
      <c r="U104" s="259"/>
      <c r="V104" s="259"/>
      <c r="W104" s="259"/>
      <c r="X104" s="259"/>
      <c r="Y104" s="259"/>
      <c r="Z104" s="260"/>
    </row>
    <row r="105" spans="1:62" ht="45" customHeight="1" x14ac:dyDescent="0.2">
      <c r="B105" s="11" t="s">
        <v>128</v>
      </c>
      <c r="C105" s="265" t="s">
        <v>129</v>
      </c>
      <c r="D105" s="265"/>
      <c r="E105" s="265"/>
      <c r="F105" s="265"/>
      <c r="G105" s="15"/>
      <c r="H105" s="265" t="s">
        <v>130</v>
      </c>
      <c r="I105" s="265"/>
      <c r="J105" s="265"/>
      <c r="K105" s="265"/>
      <c r="L105" s="265"/>
      <c r="M105" s="265"/>
      <c r="N105" s="265"/>
      <c r="O105" s="265"/>
      <c r="P105" s="7">
        <v>1</v>
      </c>
      <c r="Q105" s="258"/>
      <c r="R105" s="259"/>
      <c r="S105" s="259"/>
      <c r="T105" s="259"/>
      <c r="U105" s="259"/>
      <c r="V105" s="259"/>
      <c r="W105" s="259"/>
      <c r="X105" s="259"/>
      <c r="Y105" s="259"/>
      <c r="Z105" s="260"/>
    </row>
    <row r="106" spans="1:62" ht="18.75" customHeight="1" x14ac:dyDescent="0.2">
      <c r="B106" s="11" t="s">
        <v>131</v>
      </c>
      <c r="C106" s="265" t="s">
        <v>132</v>
      </c>
      <c r="D106" s="265"/>
      <c r="E106" s="265"/>
      <c r="F106" s="265"/>
      <c r="G106" s="16"/>
      <c r="H106" s="376"/>
      <c r="I106" s="376"/>
      <c r="J106" s="376"/>
      <c r="K106" s="376"/>
      <c r="L106" s="376"/>
      <c r="M106" s="376"/>
      <c r="N106" s="376"/>
      <c r="O106" s="376"/>
      <c r="P106" s="65"/>
      <c r="Q106" s="361"/>
      <c r="R106" s="362"/>
      <c r="S106" s="362"/>
      <c r="T106" s="362"/>
      <c r="U106" s="362"/>
      <c r="V106" s="362"/>
      <c r="W106" s="362"/>
      <c r="X106" s="362"/>
      <c r="Y106" s="362"/>
      <c r="Z106" s="363"/>
    </row>
    <row r="107" spans="1:62" ht="20.100000000000001" customHeight="1" x14ac:dyDescent="0.2">
      <c r="B107" s="11" t="s">
        <v>55</v>
      </c>
      <c r="C107" s="265" t="s">
        <v>133</v>
      </c>
      <c r="D107" s="265"/>
      <c r="E107" s="265"/>
      <c r="F107" s="265"/>
      <c r="G107" s="15"/>
      <c r="H107" s="265" t="s">
        <v>134</v>
      </c>
      <c r="I107" s="265"/>
      <c r="J107" s="265"/>
      <c r="K107" s="265"/>
      <c r="L107" s="265"/>
      <c r="M107" s="265"/>
      <c r="N107" s="265"/>
      <c r="O107" s="265"/>
      <c r="P107" s="7">
        <v>1</v>
      </c>
      <c r="Q107" s="258"/>
      <c r="R107" s="259"/>
      <c r="S107" s="259"/>
      <c r="T107" s="259"/>
      <c r="U107" s="259"/>
      <c r="V107" s="259"/>
      <c r="W107" s="259"/>
      <c r="X107" s="259"/>
      <c r="Y107" s="259"/>
      <c r="Z107" s="260"/>
    </row>
    <row r="108" spans="1:62" ht="20.100000000000001" customHeight="1" x14ac:dyDescent="0.2">
      <c r="B108" s="11" t="s">
        <v>58</v>
      </c>
      <c r="C108" s="265" t="s">
        <v>135</v>
      </c>
      <c r="D108" s="265"/>
      <c r="E108" s="265"/>
      <c r="F108" s="265"/>
      <c r="G108" s="15"/>
      <c r="H108" s="265" t="s">
        <v>134</v>
      </c>
      <c r="I108" s="265"/>
      <c r="J108" s="265"/>
      <c r="K108" s="265"/>
      <c r="L108" s="265"/>
      <c r="M108" s="265"/>
      <c r="N108" s="265"/>
      <c r="O108" s="265"/>
      <c r="P108" s="7">
        <v>1</v>
      </c>
      <c r="Q108" s="258"/>
      <c r="R108" s="259"/>
      <c r="S108" s="259"/>
      <c r="T108" s="259"/>
      <c r="U108" s="259"/>
      <c r="V108" s="259"/>
      <c r="W108" s="259"/>
      <c r="X108" s="259"/>
      <c r="Y108" s="259"/>
      <c r="Z108" s="260"/>
    </row>
    <row r="109" spans="1:62" ht="20.100000000000001" customHeight="1" x14ac:dyDescent="0.2">
      <c r="B109" s="11" t="s">
        <v>59</v>
      </c>
      <c r="C109" s="265" t="s">
        <v>136</v>
      </c>
      <c r="D109" s="265"/>
      <c r="E109" s="265"/>
      <c r="F109" s="265"/>
      <c r="G109" s="15"/>
      <c r="H109" s="265" t="s">
        <v>137</v>
      </c>
      <c r="I109" s="265"/>
      <c r="J109" s="265"/>
      <c r="K109" s="265"/>
      <c r="L109" s="265"/>
      <c r="M109" s="265"/>
      <c r="N109" s="265"/>
      <c r="O109" s="265"/>
      <c r="P109" s="7">
        <v>1</v>
      </c>
      <c r="Q109" s="258"/>
      <c r="R109" s="259"/>
      <c r="S109" s="259"/>
      <c r="T109" s="259"/>
      <c r="U109" s="259"/>
      <c r="V109" s="259"/>
      <c r="W109" s="259"/>
      <c r="X109" s="259"/>
      <c r="Y109" s="259"/>
      <c r="Z109" s="260"/>
    </row>
    <row r="110" spans="1:62" ht="19.5" customHeight="1" x14ac:dyDescent="0.2">
      <c r="B110" s="11" t="s">
        <v>61</v>
      </c>
      <c r="C110" s="265" t="s">
        <v>138</v>
      </c>
      <c r="D110" s="265"/>
      <c r="E110" s="265"/>
      <c r="F110" s="265"/>
      <c r="G110" s="15"/>
      <c r="H110" s="265" t="s">
        <v>139</v>
      </c>
      <c r="I110" s="265"/>
      <c r="J110" s="265"/>
      <c r="K110" s="265"/>
      <c r="L110" s="265"/>
      <c r="M110" s="265"/>
      <c r="N110" s="265"/>
      <c r="O110" s="265"/>
      <c r="P110" s="7">
        <v>1</v>
      </c>
      <c r="Q110" s="258"/>
      <c r="R110" s="259"/>
      <c r="S110" s="259"/>
      <c r="T110" s="259"/>
      <c r="U110" s="259"/>
      <c r="V110" s="259"/>
      <c r="W110" s="259"/>
      <c r="X110" s="259"/>
      <c r="Y110" s="259"/>
      <c r="Z110" s="260"/>
    </row>
    <row r="111" spans="1:62" ht="48" customHeight="1" x14ac:dyDescent="0.2">
      <c r="B111" s="11" t="s">
        <v>140</v>
      </c>
      <c r="C111" s="265" t="s">
        <v>141</v>
      </c>
      <c r="D111" s="265"/>
      <c r="E111" s="265"/>
      <c r="F111" s="265"/>
      <c r="G111" s="15"/>
      <c r="H111" s="265" t="s">
        <v>3449</v>
      </c>
      <c r="I111" s="265"/>
      <c r="J111" s="265"/>
      <c r="K111" s="265"/>
      <c r="L111" s="265"/>
      <c r="M111" s="265"/>
      <c r="N111" s="265"/>
      <c r="O111" s="265"/>
      <c r="P111" s="7">
        <v>1</v>
      </c>
      <c r="Q111" s="258"/>
      <c r="R111" s="259"/>
      <c r="S111" s="259"/>
      <c r="T111" s="259"/>
      <c r="U111" s="259"/>
      <c r="V111" s="259"/>
      <c r="W111" s="259"/>
      <c r="X111" s="259"/>
      <c r="Y111" s="259"/>
      <c r="Z111" s="260"/>
    </row>
    <row r="112" spans="1:62" ht="72" customHeight="1" x14ac:dyDescent="0.2">
      <c r="B112" s="11" t="s">
        <v>142</v>
      </c>
      <c r="C112" s="265" t="s">
        <v>2038</v>
      </c>
      <c r="D112" s="265"/>
      <c r="E112" s="265"/>
      <c r="F112" s="265"/>
      <c r="G112" s="15" t="s">
        <v>57</v>
      </c>
      <c r="H112" s="265" t="s">
        <v>2039</v>
      </c>
      <c r="I112" s="265"/>
      <c r="J112" s="265"/>
      <c r="K112" s="265"/>
      <c r="L112" s="265"/>
      <c r="M112" s="265"/>
      <c r="N112" s="265"/>
      <c r="O112" s="265"/>
      <c r="P112" s="7">
        <v>1</v>
      </c>
      <c r="Q112" s="258"/>
      <c r="R112" s="259"/>
      <c r="S112" s="259"/>
      <c r="T112" s="259"/>
      <c r="U112" s="259"/>
      <c r="V112" s="259"/>
      <c r="W112" s="259"/>
      <c r="X112" s="259"/>
      <c r="Y112" s="259"/>
      <c r="Z112" s="260"/>
    </row>
    <row r="113" spans="1:62" ht="49.5" customHeight="1" x14ac:dyDescent="0.2">
      <c r="B113" s="11" t="s">
        <v>144</v>
      </c>
      <c r="C113" s="265" t="s">
        <v>145</v>
      </c>
      <c r="D113" s="265"/>
      <c r="E113" s="265"/>
      <c r="F113" s="265"/>
      <c r="G113" s="15"/>
      <c r="H113" s="265" t="s">
        <v>143</v>
      </c>
      <c r="I113" s="265"/>
      <c r="J113" s="265"/>
      <c r="K113" s="265"/>
      <c r="L113" s="265"/>
      <c r="M113" s="265"/>
      <c r="N113" s="265"/>
      <c r="O113" s="265"/>
      <c r="P113" s="7">
        <v>1</v>
      </c>
      <c r="Q113" s="258"/>
      <c r="R113" s="259"/>
      <c r="S113" s="259"/>
      <c r="T113" s="259"/>
      <c r="U113" s="259"/>
      <c r="V113" s="259"/>
      <c r="W113" s="259"/>
      <c r="X113" s="259"/>
      <c r="Y113" s="259"/>
      <c r="Z113" s="260"/>
    </row>
    <row r="114" spans="1:62" ht="30" customHeight="1" x14ac:dyDescent="0.2">
      <c r="B114" s="11" t="s">
        <v>146</v>
      </c>
      <c r="C114" s="265" t="s">
        <v>147</v>
      </c>
      <c r="D114" s="265"/>
      <c r="E114" s="265"/>
      <c r="F114" s="265"/>
      <c r="G114" s="15"/>
      <c r="H114" s="265" t="s">
        <v>148</v>
      </c>
      <c r="I114" s="265"/>
      <c r="J114" s="265"/>
      <c r="K114" s="265"/>
      <c r="L114" s="265"/>
      <c r="M114" s="265"/>
      <c r="N114" s="265"/>
      <c r="O114" s="265"/>
      <c r="P114" s="7">
        <v>1</v>
      </c>
      <c r="Q114" s="258"/>
      <c r="R114" s="259"/>
      <c r="S114" s="259"/>
      <c r="T114" s="259"/>
      <c r="U114" s="259"/>
      <c r="V114" s="259"/>
      <c r="W114" s="259"/>
      <c r="X114" s="259"/>
      <c r="Y114" s="259"/>
      <c r="Z114" s="260"/>
    </row>
    <row r="115" spans="1:62" ht="34.5" customHeight="1" x14ac:dyDescent="0.2">
      <c r="B115" s="11" t="s">
        <v>149</v>
      </c>
      <c r="C115" s="265" t="s">
        <v>150</v>
      </c>
      <c r="D115" s="265"/>
      <c r="E115" s="265"/>
      <c r="F115" s="265"/>
      <c r="G115" s="15" t="s">
        <v>57</v>
      </c>
      <c r="H115" s="265" t="s">
        <v>151</v>
      </c>
      <c r="I115" s="265"/>
      <c r="J115" s="265"/>
      <c r="K115" s="265"/>
      <c r="L115" s="265"/>
      <c r="M115" s="265"/>
      <c r="N115" s="265"/>
      <c r="O115" s="265"/>
      <c r="P115" s="7">
        <v>1</v>
      </c>
      <c r="Q115" s="258"/>
      <c r="R115" s="259"/>
      <c r="S115" s="259"/>
      <c r="T115" s="259"/>
      <c r="U115" s="259"/>
      <c r="V115" s="259"/>
      <c r="W115" s="259"/>
      <c r="X115" s="259"/>
      <c r="Y115" s="259"/>
      <c r="Z115" s="260"/>
    </row>
    <row r="116" spans="1:62" ht="77.25" customHeight="1" x14ac:dyDescent="0.2">
      <c r="B116" s="11" t="s">
        <v>152</v>
      </c>
      <c r="C116" s="265" t="s">
        <v>153</v>
      </c>
      <c r="D116" s="265"/>
      <c r="E116" s="265"/>
      <c r="F116" s="265"/>
      <c r="G116" s="15"/>
      <c r="H116" s="265" t="s">
        <v>2894</v>
      </c>
      <c r="I116" s="265"/>
      <c r="J116" s="265"/>
      <c r="K116" s="265"/>
      <c r="L116" s="265"/>
      <c r="M116" s="265"/>
      <c r="N116" s="265"/>
      <c r="O116" s="265"/>
      <c r="P116" s="7">
        <v>1</v>
      </c>
      <c r="Q116" s="258"/>
      <c r="R116" s="259"/>
      <c r="S116" s="259"/>
      <c r="T116" s="259"/>
      <c r="U116" s="259"/>
      <c r="V116" s="259"/>
      <c r="W116" s="259"/>
      <c r="X116" s="259"/>
      <c r="Y116" s="259"/>
      <c r="Z116" s="260"/>
    </row>
    <row r="117" spans="1:62" ht="18.75" customHeight="1" x14ac:dyDescent="0.2">
      <c r="B117" s="11" t="s">
        <v>154</v>
      </c>
      <c r="C117" s="265" t="s">
        <v>155</v>
      </c>
      <c r="D117" s="265"/>
      <c r="E117" s="265"/>
      <c r="F117" s="265"/>
      <c r="G117" s="15"/>
      <c r="H117" s="265" t="s">
        <v>148</v>
      </c>
      <c r="I117" s="265"/>
      <c r="J117" s="265"/>
      <c r="K117" s="265"/>
      <c r="L117" s="265"/>
      <c r="M117" s="265"/>
      <c r="N117" s="265"/>
      <c r="O117" s="265"/>
      <c r="P117" s="7">
        <v>1</v>
      </c>
      <c r="Q117" s="258"/>
      <c r="R117" s="259"/>
      <c r="S117" s="259"/>
      <c r="T117" s="259"/>
      <c r="U117" s="259"/>
      <c r="V117" s="259"/>
      <c r="W117" s="259"/>
      <c r="X117" s="259"/>
      <c r="Y117" s="259"/>
      <c r="Z117" s="260"/>
    </row>
    <row r="118" spans="1:62" ht="25.5" customHeight="1" x14ac:dyDescent="0.2">
      <c r="B118" s="266" t="s">
        <v>92</v>
      </c>
      <c r="C118" s="266"/>
      <c r="D118" s="266"/>
      <c r="E118" s="266"/>
      <c r="F118" s="266"/>
      <c r="G118" s="266"/>
      <c r="H118" s="266"/>
      <c r="I118" s="266"/>
      <c r="J118" s="266"/>
      <c r="K118" s="266"/>
      <c r="L118" s="266"/>
      <c r="M118" s="266"/>
      <c r="N118" s="266"/>
      <c r="O118" s="266"/>
      <c r="P118" s="189">
        <f>COUNTIF(P105:P117,"N/A")</f>
        <v>0</v>
      </c>
      <c r="Q118" s="266"/>
      <c r="R118" s="266"/>
      <c r="S118" s="266"/>
      <c r="T118" s="266"/>
      <c r="U118" s="266"/>
      <c r="V118" s="266"/>
      <c r="W118" s="266"/>
      <c r="X118" s="266"/>
      <c r="Y118" s="266"/>
      <c r="Z118" s="266"/>
    </row>
    <row r="119" spans="1:62" ht="25.5" customHeight="1" x14ac:dyDescent="0.2">
      <c r="B119" s="266" t="s">
        <v>812</v>
      </c>
      <c r="C119" s="266"/>
      <c r="D119" s="266"/>
      <c r="E119" s="266"/>
      <c r="F119" s="266"/>
      <c r="G119" s="266"/>
      <c r="H119" s="266"/>
      <c r="I119" s="266"/>
      <c r="J119" s="266"/>
      <c r="K119" s="266"/>
      <c r="L119" s="266"/>
      <c r="M119" s="266"/>
      <c r="N119" s="266"/>
      <c r="O119" s="266"/>
      <c r="P119" s="189">
        <f>COUNTIFS(G105:G117,"M",P105:P117,"N/A")</f>
        <v>0</v>
      </c>
      <c r="Q119" s="266"/>
      <c r="R119" s="266"/>
      <c r="S119" s="266"/>
      <c r="T119" s="266"/>
      <c r="U119" s="266"/>
      <c r="V119" s="266"/>
      <c r="W119" s="266"/>
      <c r="X119" s="266"/>
      <c r="Y119" s="266"/>
      <c r="Z119" s="266"/>
    </row>
    <row r="120" spans="1:62" ht="25.5" customHeight="1" x14ac:dyDescent="0.2">
      <c r="B120" s="266" t="s">
        <v>814</v>
      </c>
      <c r="C120" s="266"/>
      <c r="D120" s="266"/>
      <c r="E120" s="266"/>
      <c r="F120" s="266"/>
      <c r="G120" s="266"/>
      <c r="H120" s="266"/>
      <c r="I120" s="266"/>
      <c r="J120" s="266"/>
      <c r="K120" s="266"/>
      <c r="L120" s="266"/>
      <c r="M120" s="266"/>
      <c r="N120" s="266"/>
      <c r="O120" s="266"/>
      <c r="P120" s="189">
        <f>COUNTIFS(G105:G117,"M",P105:P117,"1")</f>
        <v>2</v>
      </c>
      <c r="Q120" s="266"/>
      <c r="R120" s="266"/>
      <c r="S120" s="266"/>
      <c r="T120" s="266"/>
      <c r="U120" s="266"/>
      <c r="V120" s="266"/>
      <c r="W120" s="266"/>
      <c r="X120" s="266"/>
      <c r="Y120" s="266"/>
      <c r="Z120" s="266"/>
    </row>
    <row r="121" spans="1:62" s="20" customFormat="1" ht="24.95" customHeight="1" x14ac:dyDescent="0.2">
      <c r="A121" s="18"/>
      <c r="B121" s="266" t="s">
        <v>93</v>
      </c>
      <c r="C121" s="266"/>
      <c r="D121" s="266"/>
      <c r="E121" s="266"/>
      <c r="F121" s="266"/>
      <c r="G121" s="266"/>
      <c r="H121" s="266"/>
      <c r="I121" s="266"/>
      <c r="J121" s="266"/>
      <c r="K121" s="266"/>
      <c r="L121" s="266"/>
      <c r="M121" s="266"/>
      <c r="N121" s="266"/>
      <c r="O121" s="266"/>
      <c r="P121" s="189">
        <f>SUM(P105:P117)</f>
        <v>12</v>
      </c>
      <c r="Q121" s="266"/>
      <c r="R121" s="266"/>
      <c r="S121" s="266"/>
      <c r="T121" s="266"/>
      <c r="U121" s="266"/>
      <c r="V121" s="266"/>
      <c r="W121" s="266"/>
      <c r="X121" s="266"/>
      <c r="Y121" s="266"/>
      <c r="Z121" s="266"/>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9"/>
    </row>
    <row r="122" spans="1:62" ht="19.5" customHeight="1" x14ac:dyDescent="0.2">
      <c r="B122" s="6" t="s">
        <v>156</v>
      </c>
      <c r="C122" s="364" t="s">
        <v>28</v>
      </c>
      <c r="D122" s="365"/>
      <c r="E122" s="365"/>
      <c r="F122" s="365"/>
      <c r="G122" s="365"/>
      <c r="H122" s="365"/>
      <c r="I122" s="365"/>
      <c r="J122" s="365"/>
      <c r="K122" s="365"/>
      <c r="L122" s="365"/>
      <c r="M122" s="365"/>
      <c r="N122" s="365"/>
      <c r="O122" s="366"/>
      <c r="P122" s="8"/>
      <c r="Q122" s="258"/>
      <c r="R122" s="259"/>
      <c r="S122" s="259"/>
      <c r="T122" s="259"/>
      <c r="U122" s="259"/>
      <c r="V122" s="259"/>
      <c r="W122" s="259"/>
      <c r="X122" s="259"/>
      <c r="Y122" s="259"/>
      <c r="Z122" s="260"/>
    </row>
    <row r="123" spans="1:62" ht="30" customHeight="1" x14ac:dyDescent="0.2">
      <c r="B123" s="24"/>
      <c r="C123" s="266"/>
      <c r="D123" s="266"/>
      <c r="E123" s="266"/>
      <c r="F123" s="266"/>
      <c r="G123" s="16"/>
      <c r="H123" s="265" t="s">
        <v>157</v>
      </c>
      <c r="I123" s="265"/>
      <c r="J123" s="265"/>
      <c r="K123" s="265"/>
      <c r="L123" s="265"/>
      <c r="M123" s="265"/>
      <c r="N123" s="265"/>
      <c r="O123" s="265"/>
      <c r="P123" s="65"/>
      <c r="Q123" s="361"/>
      <c r="R123" s="362"/>
      <c r="S123" s="362"/>
      <c r="T123" s="362"/>
      <c r="U123" s="362"/>
      <c r="V123" s="362"/>
      <c r="W123" s="362"/>
      <c r="X123" s="362"/>
      <c r="Y123" s="362"/>
      <c r="Z123" s="363"/>
    </row>
    <row r="124" spans="1:62" ht="18" customHeight="1" x14ac:dyDescent="0.2">
      <c r="B124" s="11" t="s">
        <v>158</v>
      </c>
      <c r="C124" s="265" t="s">
        <v>159</v>
      </c>
      <c r="D124" s="265"/>
      <c r="E124" s="265"/>
      <c r="F124" s="265"/>
      <c r="G124" s="15"/>
      <c r="H124" s="265" t="s">
        <v>160</v>
      </c>
      <c r="I124" s="265"/>
      <c r="J124" s="265"/>
      <c r="K124" s="265"/>
      <c r="L124" s="265"/>
      <c r="M124" s="265"/>
      <c r="N124" s="265"/>
      <c r="O124" s="265"/>
      <c r="P124" s="7">
        <v>1</v>
      </c>
      <c r="Q124" s="258"/>
      <c r="R124" s="259"/>
      <c r="S124" s="259"/>
      <c r="T124" s="259"/>
      <c r="U124" s="259"/>
      <c r="V124" s="259"/>
      <c r="W124" s="259"/>
      <c r="X124" s="259"/>
      <c r="Y124" s="259"/>
      <c r="Z124" s="260"/>
    </row>
    <row r="125" spans="1:62" ht="157.5" customHeight="1" x14ac:dyDescent="0.2">
      <c r="B125" s="11" t="s">
        <v>161</v>
      </c>
      <c r="C125" s="265" t="s">
        <v>2040</v>
      </c>
      <c r="D125" s="265"/>
      <c r="E125" s="265"/>
      <c r="F125" s="265"/>
      <c r="G125" s="15"/>
      <c r="H125" s="265" t="s">
        <v>2041</v>
      </c>
      <c r="I125" s="265"/>
      <c r="J125" s="265"/>
      <c r="K125" s="265"/>
      <c r="L125" s="265"/>
      <c r="M125" s="265"/>
      <c r="N125" s="265"/>
      <c r="O125" s="265"/>
      <c r="P125" s="7">
        <v>1</v>
      </c>
      <c r="Q125" s="258"/>
      <c r="R125" s="259"/>
      <c r="S125" s="259"/>
      <c r="T125" s="259"/>
      <c r="U125" s="259"/>
      <c r="V125" s="259"/>
      <c r="W125" s="259"/>
      <c r="X125" s="259"/>
      <c r="Y125" s="259"/>
      <c r="Z125" s="260"/>
    </row>
    <row r="126" spans="1:62" ht="76.5" customHeight="1" x14ac:dyDescent="0.2">
      <c r="B126" s="11" t="s">
        <v>162</v>
      </c>
      <c r="C126" s="265" t="s">
        <v>163</v>
      </c>
      <c r="D126" s="265"/>
      <c r="E126" s="265"/>
      <c r="F126" s="265"/>
      <c r="G126" s="16"/>
      <c r="H126" s="265" t="s">
        <v>3459</v>
      </c>
      <c r="I126" s="265"/>
      <c r="J126" s="265"/>
      <c r="K126" s="265"/>
      <c r="L126" s="265"/>
      <c r="M126" s="265"/>
      <c r="N126" s="265"/>
      <c r="O126" s="265"/>
      <c r="P126" s="65"/>
      <c r="Q126" s="258"/>
      <c r="R126" s="259"/>
      <c r="S126" s="259"/>
      <c r="T126" s="259"/>
      <c r="U126" s="259"/>
      <c r="V126" s="259"/>
      <c r="W126" s="259"/>
      <c r="X126" s="259"/>
      <c r="Y126" s="259"/>
      <c r="Z126" s="260"/>
    </row>
    <row r="127" spans="1:62" ht="31.5" customHeight="1" x14ac:dyDescent="0.2">
      <c r="B127" s="11" t="s">
        <v>55</v>
      </c>
      <c r="C127" s="265" t="s">
        <v>164</v>
      </c>
      <c r="D127" s="265"/>
      <c r="E127" s="265"/>
      <c r="F127" s="265"/>
      <c r="G127" s="15"/>
      <c r="H127" s="265" t="s">
        <v>165</v>
      </c>
      <c r="I127" s="265"/>
      <c r="J127" s="265"/>
      <c r="K127" s="265"/>
      <c r="L127" s="265"/>
      <c r="M127" s="265"/>
      <c r="N127" s="265"/>
      <c r="O127" s="265"/>
      <c r="P127" s="7"/>
      <c r="Q127" s="258"/>
      <c r="R127" s="259"/>
      <c r="S127" s="259"/>
      <c r="T127" s="259"/>
      <c r="U127" s="259"/>
      <c r="V127" s="259"/>
      <c r="W127" s="259"/>
      <c r="X127" s="259"/>
      <c r="Y127" s="259"/>
      <c r="Z127" s="260"/>
    </row>
    <row r="128" spans="1:62" ht="44.25" customHeight="1" x14ac:dyDescent="0.2">
      <c r="B128" s="11" t="s">
        <v>58</v>
      </c>
      <c r="C128" s="265" t="s">
        <v>166</v>
      </c>
      <c r="D128" s="265"/>
      <c r="E128" s="265"/>
      <c r="F128" s="265"/>
      <c r="G128" s="15" t="s">
        <v>57</v>
      </c>
      <c r="H128" s="375" t="s">
        <v>1880</v>
      </c>
      <c r="I128" s="375"/>
      <c r="J128" s="375"/>
      <c r="K128" s="375"/>
      <c r="L128" s="375"/>
      <c r="M128" s="375"/>
      <c r="N128" s="375"/>
      <c r="O128" s="375"/>
      <c r="P128" s="7"/>
      <c r="Q128" s="258"/>
      <c r="R128" s="259"/>
      <c r="S128" s="259"/>
      <c r="T128" s="259"/>
      <c r="U128" s="259"/>
      <c r="V128" s="259"/>
      <c r="W128" s="259"/>
      <c r="X128" s="259"/>
      <c r="Y128" s="259"/>
      <c r="Z128" s="260"/>
    </row>
    <row r="129" spans="1:26" ht="45" customHeight="1" x14ac:dyDescent="0.2">
      <c r="B129" s="11" t="s">
        <v>59</v>
      </c>
      <c r="C129" s="265" t="s">
        <v>167</v>
      </c>
      <c r="D129" s="265"/>
      <c r="E129" s="265"/>
      <c r="F129" s="265"/>
      <c r="G129" s="15"/>
      <c r="H129" s="265" t="s">
        <v>1881</v>
      </c>
      <c r="I129" s="265"/>
      <c r="J129" s="265"/>
      <c r="K129" s="265"/>
      <c r="L129" s="265"/>
      <c r="M129" s="265"/>
      <c r="N129" s="265"/>
      <c r="O129" s="265"/>
      <c r="P129" s="7">
        <v>1</v>
      </c>
      <c r="Q129" s="258"/>
      <c r="R129" s="259"/>
      <c r="S129" s="259"/>
      <c r="T129" s="259"/>
      <c r="U129" s="259"/>
      <c r="V129" s="259"/>
      <c r="W129" s="259"/>
      <c r="X129" s="259"/>
      <c r="Y129" s="259"/>
      <c r="Z129" s="260"/>
    </row>
    <row r="130" spans="1:26" ht="100.5" customHeight="1" x14ac:dyDescent="0.2">
      <c r="B130" s="11" t="s">
        <v>61</v>
      </c>
      <c r="C130" s="265" t="s">
        <v>168</v>
      </c>
      <c r="D130" s="265"/>
      <c r="E130" s="265"/>
      <c r="F130" s="265"/>
      <c r="G130" s="15" t="s">
        <v>57</v>
      </c>
      <c r="H130" s="265" t="s">
        <v>1882</v>
      </c>
      <c r="I130" s="265"/>
      <c r="J130" s="265"/>
      <c r="K130" s="265"/>
      <c r="L130" s="265"/>
      <c r="M130" s="265"/>
      <c r="N130" s="265"/>
      <c r="O130" s="265"/>
      <c r="P130" s="7"/>
      <c r="Q130" s="258"/>
      <c r="R130" s="259"/>
      <c r="S130" s="259"/>
      <c r="T130" s="259"/>
      <c r="U130" s="259"/>
      <c r="V130" s="259"/>
      <c r="W130" s="259"/>
      <c r="X130" s="259"/>
      <c r="Y130" s="259"/>
      <c r="Z130" s="260"/>
    </row>
    <row r="131" spans="1:26" ht="30" customHeight="1" x14ac:dyDescent="0.2">
      <c r="B131" s="11" t="s">
        <v>63</v>
      </c>
      <c r="C131" s="265" t="s">
        <v>2783</v>
      </c>
      <c r="D131" s="265"/>
      <c r="E131" s="265"/>
      <c r="F131" s="265"/>
      <c r="G131" s="15"/>
      <c r="H131" s="265" t="s">
        <v>1883</v>
      </c>
      <c r="I131" s="265"/>
      <c r="J131" s="265"/>
      <c r="K131" s="265"/>
      <c r="L131" s="265"/>
      <c r="M131" s="265"/>
      <c r="N131" s="265"/>
      <c r="O131" s="265"/>
      <c r="P131" s="7"/>
      <c r="Q131" s="258"/>
      <c r="R131" s="259"/>
      <c r="S131" s="259"/>
      <c r="T131" s="259"/>
      <c r="U131" s="259"/>
      <c r="V131" s="259"/>
      <c r="W131" s="259"/>
      <c r="X131" s="259"/>
      <c r="Y131" s="259"/>
      <c r="Z131" s="260"/>
    </row>
    <row r="132" spans="1:26" ht="29.25" customHeight="1" x14ac:dyDescent="0.2">
      <c r="B132" s="11" t="s">
        <v>65</v>
      </c>
      <c r="C132" s="265" t="s">
        <v>2784</v>
      </c>
      <c r="D132" s="265"/>
      <c r="E132" s="265"/>
      <c r="F132" s="265"/>
      <c r="G132" s="15"/>
      <c r="H132" s="265" t="s">
        <v>169</v>
      </c>
      <c r="I132" s="265"/>
      <c r="J132" s="265"/>
      <c r="K132" s="265"/>
      <c r="L132" s="265"/>
      <c r="M132" s="265"/>
      <c r="N132" s="265"/>
      <c r="O132" s="265"/>
      <c r="P132" s="7"/>
      <c r="Q132" s="258"/>
      <c r="R132" s="259"/>
      <c r="S132" s="259"/>
      <c r="T132" s="259"/>
      <c r="U132" s="259"/>
      <c r="V132" s="259"/>
      <c r="W132" s="259"/>
      <c r="X132" s="259"/>
      <c r="Y132" s="259"/>
      <c r="Z132" s="260"/>
    </row>
    <row r="133" spans="1:26" ht="104.25" customHeight="1" x14ac:dyDescent="0.2">
      <c r="B133" s="11" t="s">
        <v>68</v>
      </c>
      <c r="C133" s="265" t="s">
        <v>170</v>
      </c>
      <c r="D133" s="265"/>
      <c r="E133" s="265"/>
      <c r="F133" s="265"/>
      <c r="G133" s="15"/>
      <c r="H133" s="265" t="s">
        <v>3460</v>
      </c>
      <c r="I133" s="265"/>
      <c r="J133" s="265"/>
      <c r="K133" s="265"/>
      <c r="L133" s="265"/>
      <c r="M133" s="265"/>
      <c r="N133" s="265"/>
      <c r="O133" s="265"/>
      <c r="P133" s="7"/>
      <c r="Q133" s="258"/>
      <c r="R133" s="259"/>
      <c r="S133" s="259"/>
      <c r="T133" s="259"/>
      <c r="U133" s="259"/>
      <c r="V133" s="259"/>
      <c r="W133" s="259"/>
      <c r="X133" s="259"/>
      <c r="Y133" s="259"/>
      <c r="Z133" s="260"/>
    </row>
    <row r="134" spans="1:26" ht="148.5" customHeight="1" x14ac:dyDescent="0.2">
      <c r="B134" s="11" t="s">
        <v>71</v>
      </c>
      <c r="C134" s="265" t="s">
        <v>171</v>
      </c>
      <c r="D134" s="265"/>
      <c r="E134" s="265"/>
      <c r="F134" s="265"/>
      <c r="G134" s="15"/>
      <c r="H134" s="265" t="s">
        <v>3450</v>
      </c>
      <c r="I134" s="265"/>
      <c r="J134" s="265"/>
      <c r="K134" s="265"/>
      <c r="L134" s="265"/>
      <c r="M134" s="265"/>
      <c r="N134" s="265"/>
      <c r="O134" s="265"/>
      <c r="P134" s="7"/>
      <c r="Q134" s="258"/>
      <c r="R134" s="259"/>
      <c r="S134" s="259"/>
      <c r="T134" s="259"/>
      <c r="U134" s="259"/>
      <c r="V134" s="259"/>
      <c r="W134" s="259"/>
      <c r="X134" s="259"/>
      <c r="Y134" s="259"/>
      <c r="Z134" s="260"/>
    </row>
    <row r="135" spans="1:26" ht="117.75" customHeight="1" x14ac:dyDescent="0.2">
      <c r="B135" s="11" t="s">
        <v>74</v>
      </c>
      <c r="C135" s="265" t="s">
        <v>172</v>
      </c>
      <c r="D135" s="265"/>
      <c r="E135" s="265"/>
      <c r="F135" s="265"/>
      <c r="G135" s="15" t="s">
        <v>57</v>
      </c>
      <c r="H135" s="265" t="s">
        <v>3461</v>
      </c>
      <c r="I135" s="265"/>
      <c r="J135" s="265"/>
      <c r="K135" s="265"/>
      <c r="L135" s="265"/>
      <c r="M135" s="265"/>
      <c r="N135" s="265"/>
      <c r="O135" s="265"/>
      <c r="P135" s="7"/>
      <c r="Q135" s="258"/>
      <c r="R135" s="259"/>
      <c r="S135" s="259"/>
      <c r="T135" s="259"/>
      <c r="U135" s="259"/>
      <c r="V135" s="259"/>
      <c r="W135" s="259"/>
      <c r="X135" s="259"/>
      <c r="Y135" s="259"/>
      <c r="Z135" s="260"/>
    </row>
    <row r="136" spans="1:26" ht="19.5" customHeight="1" x14ac:dyDescent="0.2">
      <c r="B136" s="11" t="s">
        <v>76</v>
      </c>
      <c r="C136" s="265" t="s">
        <v>173</v>
      </c>
      <c r="D136" s="265"/>
      <c r="E136" s="265"/>
      <c r="F136" s="265"/>
      <c r="G136" s="15"/>
      <c r="H136" s="265" t="s">
        <v>174</v>
      </c>
      <c r="I136" s="379"/>
      <c r="J136" s="379"/>
      <c r="K136" s="379"/>
      <c r="L136" s="379"/>
      <c r="M136" s="379"/>
      <c r="N136" s="379"/>
      <c r="O136" s="379"/>
      <c r="P136" s="7"/>
      <c r="Q136" s="258"/>
      <c r="R136" s="259"/>
      <c r="S136" s="259"/>
      <c r="T136" s="259"/>
      <c r="U136" s="259"/>
      <c r="V136" s="259"/>
      <c r="W136" s="259"/>
      <c r="X136" s="259"/>
      <c r="Y136" s="259"/>
      <c r="Z136" s="260"/>
    </row>
    <row r="137" spans="1:26" ht="30" customHeight="1" x14ac:dyDescent="0.2">
      <c r="A137" s="25"/>
      <c r="B137" s="11" t="s">
        <v>79</v>
      </c>
      <c r="C137" s="265" t="s">
        <v>175</v>
      </c>
      <c r="D137" s="265"/>
      <c r="E137" s="265"/>
      <c r="F137" s="265"/>
      <c r="G137" s="15"/>
      <c r="H137" s="265" t="s">
        <v>2042</v>
      </c>
      <c r="I137" s="378"/>
      <c r="J137" s="378"/>
      <c r="K137" s="378"/>
      <c r="L137" s="378"/>
      <c r="M137" s="378"/>
      <c r="N137" s="378"/>
      <c r="O137" s="378"/>
      <c r="P137" s="7"/>
      <c r="Q137" s="258"/>
      <c r="R137" s="259"/>
      <c r="S137" s="259"/>
      <c r="T137" s="259"/>
      <c r="U137" s="259"/>
      <c r="V137" s="259"/>
      <c r="W137" s="259"/>
      <c r="X137" s="259"/>
      <c r="Y137" s="259"/>
      <c r="Z137" s="260"/>
    </row>
    <row r="138" spans="1:26" ht="19.5" customHeight="1" x14ac:dyDescent="0.2">
      <c r="B138" s="11" t="s">
        <v>82</v>
      </c>
      <c r="C138" s="265" t="s">
        <v>176</v>
      </c>
      <c r="D138" s="265"/>
      <c r="E138" s="265"/>
      <c r="F138" s="265"/>
      <c r="G138" s="15"/>
      <c r="H138" s="265" t="s">
        <v>1884</v>
      </c>
      <c r="I138" s="265"/>
      <c r="J138" s="265"/>
      <c r="K138" s="265"/>
      <c r="L138" s="265"/>
      <c r="M138" s="265"/>
      <c r="N138" s="265"/>
      <c r="O138" s="265"/>
      <c r="P138" s="7"/>
      <c r="Q138" s="258"/>
      <c r="R138" s="259"/>
      <c r="S138" s="259"/>
      <c r="T138" s="259"/>
      <c r="U138" s="259"/>
      <c r="V138" s="259"/>
      <c r="W138" s="259"/>
      <c r="X138" s="259"/>
      <c r="Y138" s="259"/>
      <c r="Z138" s="260"/>
    </row>
    <row r="139" spans="1:26" ht="30" customHeight="1" x14ac:dyDescent="0.2">
      <c r="B139" s="11" t="s">
        <v>85</v>
      </c>
      <c r="C139" s="265" t="s">
        <v>177</v>
      </c>
      <c r="D139" s="265"/>
      <c r="E139" s="265"/>
      <c r="F139" s="265"/>
      <c r="G139" s="15"/>
      <c r="H139" s="265" t="s">
        <v>2788</v>
      </c>
      <c r="I139" s="265"/>
      <c r="J139" s="265"/>
      <c r="K139" s="265"/>
      <c r="L139" s="265"/>
      <c r="M139" s="265"/>
      <c r="N139" s="265"/>
      <c r="O139" s="265"/>
      <c r="P139" s="7"/>
      <c r="Q139" s="258"/>
      <c r="R139" s="259"/>
      <c r="S139" s="259"/>
      <c r="T139" s="259"/>
      <c r="U139" s="259"/>
      <c r="V139" s="259"/>
      <c r="W139" s="259"/>
      <c r="X139" s="259"/>
      <c r="Y139" s="259"/>
      <c r="Z139" s="260"/>
    </row>
    <row r="140" spans="1:26" ht="30.75" customHeight="1" x14ac:dyDescent="0.2">
      <c r="B140" s="11" t="s">
        <v>178</v>
      </c>
      <c r="C140" s="265" t="s">
        <v>179</v>
      </c>
      <c r="D140" s="265"/>
      <c r="E140" s="265"/>
      <c r="F140" s="265"/>
      <c r="G140" s="15"/>
      <c r="H140" s="265" t="s">
        <v>180</v>
      </c>
      <c r="I140" s="265"/>
      <c r="J140" s="265"/>
      <c r="K140" s="265"/>
      <c r="L140" s="265"/>
      <c r="M140" s="265"/>
      <c r="N140" s="265"/>
      <c r="O140" s="265"/>
      <c r="P140" s="7"/>
      <c r="Q140" s="258"/>
      <c r="R140" s="259"/>
      <c r="S140" s="259"/>
      <c r="T140" s="259"/>
      <c r="U140" s="259"/>
      <c r="V140" s="259"/>
      <c r="W140" s="259"/>
      <c r="X140" s="259"/>
      <c r="Y140" s="259"/>
      <c r="Z140" s="260"/>
    </row>
    <row r="141" spans="1:26" ht="74.25" customHeight="1" x14ac:dyDescent="0.2">
      <c r="B141" s="11" t="s">
        <v>181</v>
      </c>
      <c r="C141" s="265" t="s">
        <v>2792</v>
      </c>
      <c r="D141" s="265"/>
      <c r="E141" s="265"/>
      <c r="F141" s="265"/>
      <c r="G141" s="15" t="s">
        <v>57</v>
      </c>
      <c r="H141" s="265" t="s">
        <v>2895</v>
      </c>
      <c r="I141" s="265"/>
      <c r="J141" s="265"/>
      <c r="K141" s="265"/>
      <c r="L141" s="265"/>
      <c r="M141" s="265"/>
      <c r="N141" s="265"/>
      <c r="O141" s="265"/>
      <c r="P141" s="7"/>
      <c r="Q141" s="258"/>
      <c r="R141" s="259"/>
      <c r="S141" s="259"/>
      <c r="T141" s="259"/>
      <c r="U141" s="259"/>
      <c r="V141" s="259"/>
      <c r="W141" s="259"/>
      <c r="X141" s="259"/>
      <c r="Y141" s="259"/>
      <c r="Z141" s="260"/>
    </row>
    <row r="142" spans="1:26" ht="30" customHeight="1" x14ac:dyDescent="0.2">
      <c r="B142" s="11" t="s">
        <v>182</v>
      </c>
      <c r="C142" s="265" t="s">
        <v>183</v>
      </c>
      <c r="D142" s="265"/>
      <c r="E142" s="265"/>
      <c r="F142" s="265"/>
      <c r="G142" s="15"/>
      <c r="H142" s="265" t="s">
        <v>2855</v>
      </c>
      <c r="I142" s="265"/>
      <c r="J142" s="265"/>
      <c r="K142" s="265"/>
      <c r="L142" s="265"/>
      <c r="M142" s="265"/>
      <c r="N142" s="265"/>
      <c r="O142" s="265"/>
      <c r="P142" s="7"/>
      <c r="Q142" s="258"/>
      <c r="R142" s="259"/>
      <c r="S142" s="259"/>
      <c r="T142" s="259"/>
      <c r="U142" s="259"/>
      <c r="V142" s="259"/>
      <c r="W142" s="259"/>
      <c r="X142" s="259"/>
      <c r="Y142" s="259"/>
      <c r="Z142" s="260"/>
    </row>
    <row r="143" spans="1:26" ht="18" customHeight="1" x14ac:dyDescent="0.2">
      <c r="B143" s="11" t="s">
        <v>184</v>
      </c>
      <c r="C143" s="265" t="s">
        <v>185</v>
      </c>
      <c r="D143" s="265"/>
      <c r="E143" s="265"/>
      <c r="F143" s="265"/>
      <c r="G143" s="15"/>
      <c r="H143" s="380" t="s">
        <v>2043</v>
      </c>
      <c r="I143" s="380"/>
      <c r="J143" s="380"/>
      <c r="K143" s="380"/>
      <c r="L143" s="380"/>
      <c r="M143" s="380"/>
      <c r="N143" s="380"/>
      <c r="O143" s="380"/>
      <c r="P143" s="7"/>
      <c r="Q143" s="258"/>
      <c r="R143" s="259"/>
      <c r="S143" s="259"/>
      <c r="T143" s="259"/>
      <c r="U143" s="259"/>
      <c r="V143" s="259"/>
      <c r="W143" s="259"/>
      <c r="X143" s="259"/>
      <c r="Y143" s="259"/>
      <c r="Z143" s="260"/>
    </row>
    <row r="144" spans="1:26" ht="45" customHeight="1" x14ac:dyDescent="0.2">
      <c r="B144" s="11" t="s">
        <v>186</v>
      </c>
      <c r="C144" s="265" t="s">
        <v>187</v>
      </c>
      <c r="D144" s="265"/>
      <c r="E144" s="265"/>
      <c r="F144" s="265"/>
      <c r="G144" s="15"/>
      <c r="H144" s="265" t="s">
        <v>188</v>
      </c>
      <c r="I144" s="265"/>
      <c r="J144" s="265"/>
      <c r="K144" s="265"/>
      <c r="L144" s="265"/>
      <c r="M144" s="265"/>
      <c r="N144" s="265"/>
      <c r="O144" s="265"/>
      <c r="P144" s="7"/>
      <c r="Q144" s="258"/>
      <c r="R144" s="259"/>
      <c r="S144" s="259"/>
      <c r="T144" s="259"/>
      <c r="U144" s="259"/>
      <c r="V144" s="259"/>
      <c r="W144" s="259"/>
      <c r="X144" s="259"/>
      <c r="Y144" s="259"/>
      <c r="Z144" s="260"/>
    </row>
    <row r="145" spans="1:62" ht="25.5" customHeight="1" x14ac:dyDescent="0.2">
      <c r="B145" s="266" t="s">
        <v>92</v>
      </c>
      <c r="C145" s="266"/>
      <c r="D145" s="266"/>
      <c r="E145" s="266"/>
      <c r="F145" s="266"/>
      <c r="G145" s="266"/>
      <c r="H145" s="266"/>
      <c r="I145" s="266"/>
      <c r="J145" s="266"/>
      <c r="K145" s="266"/>
      <c r="L145" s="266"/>
      <c r="M145" s="266"/>
      <c r="N145" s="266"/>
      <c r="O145" s="266"/>
      <c r="P145" s="189">
        <f>COUNTIF(P124:P144,"N/A")</f>
        <v>0</v>
      </c>
      <c r="Q145" s="266"/>
      <c r="R145" s="266"/>
      <c r="S145" s="266"/>
      <c r="T145" s="266"/>
      <c r="U145" s="266"/>
      <c r="V145" s="266"/>
      <c r="W145" s="266"/>
      <c r="X145" s="266"/>
      <c r="Y145" s="266"/>
      <c r="Z145" s="266"/>
    </row>
    <row r="146" spans="1:62" ht="25.5" customHeight="1" x14ac:dyDescent="0.2">
      <c r="B146" s="266" t="s">
        <v>812</v>
      </c>
      <c r="C146" s="266"/>
      <c r="D146" s="266"/>
      <c r="E146" s="266"/>
      <c r="F146" s="266"/>
      <c r="G146" s="266"/>
      <c r="H146" s="266"/>
      <c r="I146" s="266"/>
      <c r="J146" s="266"/>
      <c r="K146" s="266"/>
      <c r="L146" s="266"/>
      <c r="M146" s="266"/>
      <c r="N146" s="266"/>
      <c r="O146" s="266"/>
      <c r="P146" s="189">
        <f>COUNTIFS(G124:G144,"M",P124:P144,"N/A")</f>
        <v>0</v>
      </c>
      <c r="Q146" s="266"/>
      <c r="R146" s="266"/>
      <c r="S146" s="266"/>
      <c r="T146" s="266"/>
      <c r="U146" s="266"/>
      <c r="V146" s="266"/>
      <c r="W146" s="266"/>
      <c r="X146" s="266"/>
      <c r="Y146" s="266"/>
      <c r="Z146" s="266"/>
    </row>
    <row r="147" spans="1:62" ht="25.5" customHeight="1" x14ac:dyDescent="0.2">
      <c r="B147" s="266" t="s">
        <v>814</v>
      </c>
      <c r="C147" s="266"/>
      <c r="D147" s="266"/>
      <c r="E147" s="266"/>
      <c r="F147" s="266"/>
      <c r="G147" s="266"/>
      <c r="H147" s="266"/>
      <c r="I147" s="266"/>
      <c r="J147" s="266"/>
      <c r="K147" s="266"/>
      <c r="L147" s="266"/>
      <c r="M147" s="266"/>
      <c r="N147" s="266"/>
      <c r="O147" s="266"/>
      <c r="P147" s="189">
        <f>COUNTIFS(G124:G144,"M",P124:P144,"1")</f>
        <v>0</v>
      </c>
      <c r="Q147" s="266"/>
      <c r="R147" s="266"/>
      <c r="S147" s="266"/>
      <c r="T147" s="266"/>
      <c r="U147" s="266"/>
      <c r="V147" s="266"/>
      <c r="W147" s="266"/>
      <c r="X147" s="266"/>
      <c r="Y147" s="266"/>
      <c r="Z147" s="266"/>
    </row>
    <row r="148" spans="1:62" s="20" customFormat="1" ht="24.95" customHeight="1" x14ac:dyDescent="0.2">
      <c r="A148" s="18"/>
      <c r="B148" s="266" t="s">
        <v>93</v>
      </c>
      <c r="C148" s="266"/>
      <c r="D148" s="266"/>
      <c r="E148" s="266"/>
      <c r="F148" s="266"/>
      <c r="G148" s="266"/>
      <c r="H148" s="266"/>
      <c r="I148" s="266"/>
      <c r="J148" s="266"/>
      <c r="K148" s="266"/>
      <c r="L148" s="266"/>
      <c r="M148" s="266"/>
      <c r="N148" s="266"/>
      <c r="O148" s="266"/>
      <c r="P148" s="189">
        <f>SUM(P124:P144)</f>
        <v>3</v>
      </c>
      <c r="Q148" s="266"/>
      <c r="R148" s="266"/>
      <c r="S148" s="266"/>
      <c r="T148" s="266"/>
      <c r="U148" s="266"/>
      <c r="V148" s="266"/>
      <c r="W148" s="266"/>
      <c r="X148" s="266"/>
      <c r="Y148" s="266"/>
      <c r="Z148" s="266"/>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9"/>
    </row>
    <row r="149" spans="1:62" ht="19.5" customHeight="1" x14ac:dyDescent="0.2">
      <c r="B149" s="6" t="s">
        <v>189</v>
      </c>
      <c r="C149" s="364" t="s">
        <v>29</v>
      </c>
      <c r="D149" s="365"/>
      <c r="E149" s="365"/>
      <c r="F149" s="365"/>
      <c r="G149" s="365"/>
      <c r="H149" s="365"/>
      <c r="I149" s="365"/>
      <c r="J149" s="365"/>
      <c r="K149" s="365"/>
      <c r="L149" s="365"/>
      <c r="M149" s="365"/>
      <c r="N149" s="365"/>
      <c r="O149" s="366"/>
      <c r="P149" s="8"/>
      <c r="Q149" s="258"/>
      <c r="R149" s="259"/>
      <c r="S149" s="259"/>
      <c r="T149" s="259"/>
      <c r="U149" s="259"/>
      <c r="V149" s="259"/>
      <c r="W149" s="259"/>
      <c r="X149" s="259"/>
      <c r="Y149" s="259"/>
      <c r="Z149" s="260"/>
    </row>
    <row r="150" spans="1:62" ht="60" customHeight="1" x14ac:dyDescent="0.2">
      <c r="B150" s="26"/>
      <c r="C150" s="266"/>
      <c r="D150" s="266"/>
      <c r="E150" s="266"/>
      <c r="F150" s="266"/>
      <c r="G150" s="16"/>
      <c r="H150" s="265" t="s">
        <v>2896</v>
      </c>
      <c r="I150" s="265"/>
      <c r="J150" s="265"/>
      <c r="K150" s="265"/>
      <c r="L150" s="265"/>
      <c r="M150" s="265"/>
      <c r="N150" s="265"/>
      <c r="O150" s="265"/>
      <c r="P150" s="12"/>
      <c r="Q150" s="361"/>
      <c r="R150" s="362"/>
      <c r="S150" s="362"/>
      <c r="T150" s="362"/>
      <c r="U150" s="362"/>
      <c r="V150" s="362"/>
      <c r="W150" s="362"/>
      <c r="X150" s="362"/>
      <c r="Y150" s="362"/>
      <c r="Z150" s="363"/>
    </row>
    <row r="151" spans="1:62" ht="30" customHeight="1" x14ac:dyDescent="0.2">
      <c r="B151" s="28" t="s">
        <v>190</v>
      </c>
      <c r="C151" s="265" t="s">
        <v>191</v>
      </c>
      <c r="D151" s="265"/>
      <c r="E151" s="265"/>
      <c r="F151" s="265"/>
      <c r="G151" s="15"/>
      <c r="H151" s="265" t="s">
        <v>192</v>
      </c>
      <c r="I151" s="265"/>
      <c r="J151" s="265"/>
      <c r="K151" s="265"/>
      <c r="L151" s="265"/>
      <c r="M151" s="265"/>
      <c r="N151" s="265"/>
      <c r="O151" s="265"/>
      <c r="P151" s="7"/>
      <c r="Q151" s="258"/>
      <c r="R151" s="259"/>
      <c r="S151" s="259"/>
      <c r="T151" s="259"/>
      <c r="U151" s="259"/>
      <c r="V151" s="259"/>
      <c r="W151" s="259"/>
      <c r="X151" s="259"/>
      <c r="Y151" s="259"/>
      <c r="Z151" s="260"/>
    </row>
    <row r="152" spans="1:62" ht="25.5" customHeight="1" x14ac:dyDescent="0.2">
      <c r="B152" s="266" t="s">
        <v>92</v>
      </c>
      <c r="C152" s="266"/>
      <c r="D152" s="266"/>
      <c r="E152" s="266"/>
      <c r="F152" s="266"/>
      <c r="G152" s="266"/>
      <c r="H152" s="266"/>
      <c r="I152" s="266"/>
      <c r="J152" s="266"/>
      <c r="K152" s="266"/>
      <c r="L152" s="266"/>
      <c r="M152" s="266"/>
      <c r="N152" s="266"/>
      <c r="O152" s="266"/>
      <c r="P152" s="189">
        <f>COUNTIF(P150:P151,"N/A")</f>
        <v>0</v>
      </c>
      <c r="Q152" s="266"/>
      <c r="R152" s="266"/>
      <c r="S152" s="266"/>
      <c r="T152" s="266"/>
      <c r="U152" s="266"/>
      <c r="V152" s="266"/>
      <c r="W152" s="266"/>
      <c r="X152" s="266"/>
      <c r="Y152" s="266"/>
      <c r="Z152" s="266"/>
    </row>
    <row r="153" spans="1:62" ht="25.5" customHeight="1" x14ac:dyDescent="0.2">
      <c r="B153" s="266" t="s">
        <v>812</v>
      </c>
      <c r="C153" s="266"/>
      <c r="D153" s="266"/>
      <c r="E153" s="266"/>
      <c r="F153" s="266"/>
      <c r="G153" s="266"/>
      <c r="H153" s="266"/>
      <c r="I153" s="266"/>
      <c r="J153" s="266"/>
      <c r="K153" s="266"/>
      <c r="L153" s="266"/>
      <c r="M153" s="266"/>
      <c r="N153" s="266"/>
      <c r="O153" s="266"/>
      <c r="P153" s="189">
        <f>COUNTIFS(G150:G151,"M",P150:P151,"N/A")</f>
        <v>0</v>
      </c>
      <c r="Q153" s="266"/>
      <c r="R153" s="266"/>
      <c r="S153" s="266"/>
      <c r="T153" s="266"/>
      <c r="U153" s="266"/>
      <c r="V153" s="266"/>
      <c r="W153" s="266"/>
      <c r="X153" s="266"/>
      <c r="Y153" s="266"/>
      <c r="Z153" s="266"/>
    </row>
    <row r="154" spans="1:62" ht="25.5" customHeight="1" x14ac:dyDescent="0.2">
      <c r="B154" s="266" t="s">
        <v>814</v>
      </c>
      <c r="C154" s="266"/>
      <c r="D154" s="266"/>
      <c r="E154" s="266"/>
      <c r="F154" s="266"/>
      <c r="G154" s="266"/>
      <c r="H154" s="266"/>
      <c r="I154" s="266"/>
      <c r="J154" s="266"/>
      <c r="K154" s="266"/>
      <c r="L154" s="266"/>
      <c r="M154" s="266"/>
      <c r="N154" s="266"/>
      <c r="O154" s="266"/>
      <c r="P154" s="189">
        <f>COUNTIFS(G150:G151,"M",P150:P151,"1")</f>
        <v>0</v>
      </c>
      <c r="Q154" s="266"/>
      <c r="R154" s="266"/>
      <c r="S154" s="266"/>
      <c r="T154" s="266"/>
      <c r="U154" s="266"/>
      <c r="V154" s="266"/>
      <c r="W154" s="266"/>
      <c r="X154" s="266"/>
      <c r="Y154" s="266"/>
      <c r="Z154" s="266"/>
    </row>
    <row r="155" spans="1:62" s="20" customFormat="1" ht="24.95" customHeight="1" x14ac:dyDescent="0.2">
      <c r="A155" s="18"/>
      <c r="B155" s="386" t="s">
        <v>93</v>
      </c>
      <c r="C155" s="386"/>
      <c r="D155" s="386"/>
      <c r="E155" s="386"/>
      <c r="F155" s="386"/>
      <c r="G155" s="386"/>
      <c r="H155" s="386"/>
      <c r="I155" s="386"/>
      <c r="J155" s="386"/>
      <c r="K155" s="386"/>
      <c r="L155" s="386"/>
      <c r="M155" s="386"/>
      <c r="N155" s="386"/>
      <c r="O155" s="386"/>
      <c r="P155" s="189">
        <f>SUM(P150:P151)</f>
        <v>0</v>
      </c>
      <c r="Q155" s="266"/>
      <c r="R155" s="266"/>
      <c r="S155" s="266"/>
      <c r="T155" s="266"/>
      <c r="U155" s="266"/>
      <c r="V155" s="266"/>
      <c r="W155" s="266"/>
      <c r="X155" s="266"/>
      <c r="Y155" s="266"/>
      <c r="Z155" s="266"/>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9"/>
    </row>
    <row r="156" spans="1:62" ht="18.75" customHeight="1" x14ac:dyDescent="0.2">
      <c r="B156" s="129" t="s">
        <v>193</v>
      </c>
      <c r="C156" s="364" t="s">
        <v>194</v>
      </c>
      <c r="D156" s="365"/>
      <c r="E156" s="365"/>
      <c r="F156" s="365"/>
      <c r="G156" s="365"/>
      <c r="H156" s="365"/>
      <c r="I156" s="365"/>
      <c r="J156" s="365"/>
      <c r="K156" s="365"/>
      <c r="L156" s="365"/>
      <c r="M156" s="365"/>
      <c r="N156" s="365"/>
      <c r="O156" s="366"/>
      <c r="P156" s="8"/>
      <c r="Q156" s="258"/>
      <c r="R156" s="259"/>
      <c r="S156" s="259"/>
      <c r="T156" s="259"/>
      <c r="U156" s="259"/>
      <c r="V156" s="259"/>
      <c r="W156" s="259"/>
      <c r="X156" s="259"/>
      <c r="Y156" s="259"/>
      <c r="Z156" s="260"/>
    </row>
    <row r="157" spans="1:62" ht="19.5" customHeight="1" x14ac:dyDescent="0.2">
      <c r="B157" s="6" t="s">
        <v>195</v>
      </c>
      <c r="C157" s="364" t="s">
        <v>30</v>
      </c>
      <c r="D157" s="365"/>
      <c r="E157" s="365"/>
      <c r="F157" s="365"/>
      <c r="G157" s="365"/>
      <c r="H157" s="365"/>
      <c r="I157" s="365"/>
      <c r="J157" s="365"/>
      <c r="K157" s="365"/>
      <c r="L157" s="365"/>
      <c r="M157" s="365"/>
      <c r="N157" s="365"/>
      <c r="O157" s="366"/>
      <c r="P157" s="8"/>
      <c r="Q157" s="258"/>
      <c r="R157" s="259"/>
      <c r="S157" s="259"/>
      <c r="T157" s="259"/>
      <c r="U157" s="259"/>
      <c r="V157" s="259"/>
      <c r="W157" s="259"/>
      <c r="X157" s="259"/>
      <c r="Y157" s="259"/>
      <c r="Z157" s="260"/>
    </row>
    <row r="158" spans="1:62" ht="90.75" customHeight="1" x14ac:dyDescent="0.2">
      <c r="B158" s="24"/>
      <c r="C158" s="266"/>
      <c r="D158" s="266"/>
      <c r="E158" s="266"/>
      <c r="F158" s="266"/>
      <c r="G158" s="16"/>
      <c r="H158" s="265" t="s">
        <v>196</v>
      </c>
      <c r="I158" s="265"/>
      <c r="J158" s="265"/>
      <c r="K158" s="265"/>
      <c r="L158" s="265"/>
      <c r="M158" s="265"/>
      <c r="N158" s="265"/>
      <c r="O158" s="265"/>
      <c r="P158" s="65"/>
      <c r="Q158" s="258"/>
      <c r="R158" s="259"/>
      <c r="S158" s="259"/>
      <c r="T158" s="259"/>
      <c r="U158" s="259"/>
      <c r="V158" s="259"/>
      <c r="W158" s="259"/>
      <c r="X158" s="259"/>
      <c r="Y158" s="259"/>
      <c r="Z158" s="260"/>
    </row>
    <row r="159" spans="1:62" ht="48.75" customHeight="1" x14ac:dyDescent="0.2">
      <c r="B159" s="11" t="s">
        <v>197</v>
      </c>
      <c r="C159" s="265" t="s">
        <v>198</v>
      </c>
      <c r="D159" s="265"/>
      <c r="E159" s="265"/>
      <c r="F159" s="265"/>
      <c r="G159" s="16"/>
      <c r="H159" s="380" t="s">
        <v>2897</v>
      </c>
      <c r="I159" s="380"/>
      <c r="J159" s="380"/>
      <c r="K159" s="380"/>
      <c r="L159" s="380"/>
      <c r="M159" s="380"/>
      <c r="N159" s="380"/>
      <c r="O159" s="380"/>
      <c r="P159" s="65"/>
      <c r="Q159" s="258"/>
      <c r="R159" s="259"/>
      <c r="S159" s="259"/>
      <c r="T159" s="259"/>
      <c r="U159" s="259"/>
      <c r="V159" s="259"/>
      <c r="W159" s="259"/>
      <c r="X159" s="259"/>
      <c r="Y159" s="259"/>
      <c r="Z159" s="260"/>
    </row>
    <row r="160" spans="1:62" ht="33" customHeight="1" x14ac:dyDescent="0.2">
      <c r="B160" s="11" t="s">
        <v>55</v>
      </c>
      <c r="C160" s="265" t="s">
        <v>199</v>
      </c>
      <c r="D160" s="265"/>
      <c r="E160" s="265"/>
      <c r="F160" s="265"/>
      <c r="G160" s="15" t="s">
        <v>57</v>
      </c>
      <c r="H160" s="265" t="s">
        <v>3462</v>
      </c>
      <c r="I160" s="265"/>
      <c r="J160" s="265"/>
      <c r="K160" s="265"/>
      <c r="L160" s="265"/>
      <c r="M160" s="265"/>
      <c r="N160" s="265"/>
      <c r="O160" s="265"/>
      <c r="P160" s="7"/>
      <c r="Q160" s="258"/>
      <c r="R160" s="259"/>
      <c r="S160" s="259"/>
      <c r="T160" s="259"/>
      <c r="U160" s="259"/>
      <c r="V160" s="259"/>
      <c r="W160" s="259"/>
      <c r="X160" s="259"/>
      <c r="Y160" s="259"/>
      <c r="Z160" s="260"/>
    </row>
    <row r="161" spans="2:26" ht="46.5" customHeight="1" x14ac:dyDescent="0.2">
      <c r="B161" s="11" t="s">
        <v>58</v>
      </c>
      <c r="C161" s="265" t="s">
        <v>200</v>
      </c>
      <c r="D161" s="265"/>
      <c r="E161" s="265"/>
      <c r="F161" s="265"/>
      <c r="G161" s="15"/>
      <c r="H161" s="265" t="s">
        <v>2898</v>
      </c>
      <c r="I161" s="265"/>
      <c r="J161" s="265"/>
      <c r="K161" s="265"/>
      <c r="L161" s="265"/>
      <c r="M161" s="265"/>
      <c r="N161" s="265"/>
      <c r="O161" s="265"/>
      <c r="P161" s="7"/>
      <c r="Q161" s="258"/>
      <c r="R161" s="259"/>
      <c r="S161" s="259"/>
      <c r="T161" s="259"/>
      <c r="U161" s="259"/>
      <c r="V161" s="259"/>
      <c r="W161" s="259"/>
      <c r="X161" s="259"/>
      <c r="Y161" s="259"/>
      <c r="Z161" s="260"/>
    </row>
    <row r="162" spans="2:26" ht="147.75" customHeight="1" x14ac:dyDescent="0.2">
      <c r="B162" s="11" t="s">
        <v>59</v>
      </c>
      <c r="C162" s="265" t="s">
        <v>201</v>
      </c>
      <c r="D162" s="265"/>
      <c r="E162" s="265"/>
      <c r="F162" s="265"/>
      <c r="G162" s="15"/>
      <c r="H162" s="265" t="s">
        <v>3463</v>
      </c>
      <c r="I162" s="265"/>
      <c r="J162" s="265"/>
      <c r="K162" s="265"/>
      <c r="L162" s="265"/>
      <c r="M162" s="265"/>
      <c r="N162" s="265"/>
      <c r="O162" s="265"/>
      <c r="P162" s="7"/>
      <c r="Q162" s="258"/>
      <c r="R162" s="259"/>
      <c r="S162" s="259"/>
      <c r="T162" s="259"/>
      <c r="U162" s="259"/>
      <c r="V162" s="259"/>
      <c r="W162" s="259"/>
      <c r="X162" s="259"/>
      <c r="Y162" s="259"/>
      <c r="Z162" s="260"/>
    </row>
    <row r="163" spans="2:26" ht="19.5" customHeight="1" x14ac:dyDescent="0.2">
      <c r="B163" s="11" t="s">
        <v>61</v>
      </c>
      <c r="C163" s="265" t="s">
        <v>202</v>
      </c>
      <c r="D163" s="265"/>
      <c r="E163" s="265"/>
      <c r="F163" s="265"/>
      <c r="G163" s="15" t="s">
        <v>57</v>
      </c>
      <c r="H163" s="265" t="s">
        <v>2899</v>
      </c>
      <c r="I163" s="265"/>
      <c r="J163" s="265"/>
      <c r="K163" s="265"/>
      <c r="L163" s="265"/>
      <c r="M163" s="265"/>
      <c r="N163" s="265"/>
      <c r="O163" s="265"/>
      <c r="P163" s="7"/>
      <c r="Q163" s="258"/>
      <c r="R163" s="259"/>
      <c r="S163" s="259"/>
      <c r="T163" s="259"/>
      <c r="U163" s="259"/>
      <c r="V163" s="259"/>
      <c r="W163" s="259"/>
      <c r="X163" s="259"/>
      <c r="Y163" s="259"/>
      <c r="Z163" s="260"/>
    </row>
    <row r="164" spans="2:26" ht="18" customHeight="1" x14ac:dyDescent="0.2">
      <c r="B164" s="11" t="s">
        <v>63</v>
      </c>
      <c r="C164" s="265" t="s">
        <v>203</v>
      </c>
      <c r="D164" s="265"/>
      <c r="E164" s="265"/>
      <c r="F164" s="265"/>
      <c r="G164" s="15"/>
      <c r="H164" s="265" t="s">
        <v>204</v>
      </c>
      <c r="I164" s="265"/>
      <c r="J164" s="265"/>
      <c r="K164" s="265"/>
      <c r="L164" s="265"/>
      <c r="M164" s="265"/>
      <c r="N164" s="265"/>
      <c r="O164" s="265"/>
      <c r="P164" s="7"/>
      <c r="Q164" s="258"/>
      <c r="R164" s="259"/>
      <c r="S164" s="259"/>
      <c r="T164" s="259"/>
      <c r="U164" s="259"/>
      <c r="V164" s="259"/>
      <c r="W164" s="259"/>
      <c r="X164" s="259"/>
      <c r="Y164" s="259"/>
      <c r="Z164" s="260"/>
    </row>
    <row r="165" spans="2:26" ht="18.75" customHeight="1" x14ac:dyDescent="0.2">
      <c r="B165" s="11" t="s">
        <v>65</v>
      </c>
      <c r="C165" s="265" t="s">
        <v>205</v>
      </c>
      <c r="D165" s="265"/>
      <c r="E165" s="265"/>
      <c r="F165" s="265"/>
      <c r="G165" s="15"/>
      <c r="H165" s="265" t="s">
        <v>206</v>
      </c>
      <c r="I165" s="265"/>
      <c r="J165" s="265"/>
      <c r="K165" s="265"/>
      <c r="L165" s="265"/>
      <c r="M165" s="265"/>
      <c r="N165" s="265"/>
      <c r="O165" s="265"/>
      <c r="P165" s="7"/>
      <c r="Q165" s="258"/>
      <c r="R165" s="259"/>
      <c r="S165" s="259"/>
      <c r="T165" s="259"/>
      <c r="U165" s="259"/>
      <c r="V165" s="259"/>
      <c r="W165" s="259"/>
      <c r="X165" s="259"/>
      <c r="Y165" s="259"/>
      <c r="Z165" s="260"/>
    </row>
    <row r="166" spans="2:26" ht="30" customHeight="1" x14ac:dyDescent="0.2">
      <c r="B166" s="11" t="s">
        <v>68</v>
      </c>
      <c r="C166" s="265" t="s">
        <v>207</v>
      </c>
      <c r="D166" s="265"/>
      <c r="E166" s="265"/>
      <c r="F166" s="265"/>
      <c r="G166" s="15"/>
      <c r="H166" s="265" t="s">
        <v>208</v>
      </c>
      <c r="I166" s="265"/>
      <c r="J166" s="265"/>
      <c r="K166" s="265"/>
      <c r="L166" s="265"/>
      <c r="M166" s="265"/>
      <c r="N166" s="265"/>
      <c r="O166" s="265"/>
      <c r="P166" s="7"/>
      <c r="Q166" s="258"/>
      <c r="R166" s="259"/>
      <c r="S166" s="259"/>
      <c r="T166" s="259"/>
      <c r="U166" s="259"/>
      <c r="V166" s="259"/>
      <c r="W166" s="259"/>
      <c r="X166" s="259"/>
      <c r="Y166" s="259"/>
      <c r="Z166" s="260"/>
    </row>
    <row r="167" spans="2:26" ht="30.75" customHeight="1" x14ac:dyDescent="0.2">
      <c r="B167" s="11" t="s">
        <v>71</v>
      </c>
      <c r="C167" s="265" t="s">
        <v>209</v>
      </c>
      <c r="D167" s="265"/>
      <c r="E167" s="265"/>
      <c r="F167" s="265"/>
      <c r="G167" s="15"/>
      <c r="H167" s="265" t="s">
        <v>210</v>
      </c>
      <c r="I167" s="265"/>
      <c r="J167" s="265"/>
      <c r="K167" s="265"/>
      <c r="L167" s="265"/>
      <c r="M167" s="265"/>
      <c r="N167" s="265"/>
      <c r="O167" s="265"/>
      <c r="P167" s="7"/>
      <c r="Q167" s="258"/>
      <c r="R167" s="259"/>
      <c r="S167" s="259"/>
      <c r="T167" s="259"/>
      <c r="U167" s="259"/>
      <c r="V167" s="259"/>
      <c r="W167" s="259"/>
      <c r="X167" s="259"/>
      <c r="Y167" s="259"/>
      <c r="Z167" s="260"/>
    </row>
    <row r="168" spans="2:26" ht="47.25" customHeight="1" x14ac:dyDescent="0.2">
      <c r="B168" s="11" t="s">
        <v>74</v>
      </c>
      <c r="C168" s="265" t="s">
        <v>211</v>
      </c>
      <c r="D168" s="265"/>
      <c r="E168" s="265"/>
      <c r="F168" s="265"/>
      <c r="G168" s="15"/>
      <c r="H168" s="265" t="s">
        <v>212</v>
      </c>
      <c r="I168" s="265"/>
      <c r="J168" s="265"/>
      <c r="K168" s="265"/>
      <c r="L168" s="265"/>
      <c r="M168" s="265"/>
      <c r="N168" s="265"/>
      <c r="O168" s="265"/>
      <c r="P168" s="7"/>
      <c r="Q168" s="258"/>
      <c r="R168" s="259"/>
      <c r="S168" s="259"/>
      <c r="T168" s="259"/>
      <c r="U168" s="259"/>
      <c r="V168" s="259"/>
      <c r="W168" s="259"/>
      <c r="X168" s="259"/>
      <c r="Y168" s="259"/>
      <c r="Z168" s="260"/>
    </row>
    <row r="169" spans="2:26" ht="105" customHeight="1" x14ac:dyDescent="0.2">
      <c r="B169" s="11" t="s">
        <v>213</v>
      </c>
      <c r="C169" s="265" t="s">
        <v>214</v>
      </c>
      <c r="D169" s="265"/>
      <c r="E169" s="265"/>
      <c r="F169" s="265"/>
      <c r="G169" s="15"/>
      <c r="H169" s="265" t="s">
        <v>3451</v>
      </c>
      <c r="I169" s="265"/>
      <c r="J169" s="265"/>
      <c r="K169" s="265"/>
      <c r="L169" s="265"/>
      <c r="M169" s="265"/>
      <c r="N169" s="265"/>
      <c r="O169" s="265"/>
      <c r="P169" s="7"/>
      <c r="Q169" s="258"/>
      <c r="R169" s="259"/>
      <c r="S169" s="259"/>
      <c r="T169" s="259"/>
      <c r="U169" s="259"/>
      <c r="V169" s="259"/>
      <c r="W169" s="259"/>
      <c r="X169" s="259"/>
      <c r="Y169" s="259"/>
      <c r="Z169" s="260"/>
    </row>
    <row r="170" spans="2:26" ht="60" customHeight="1" x14ac:dyDescent="0.2">
      <c r="B170" s="11" t="s">
        <v>215</v>
      </c>
      <c r="C170" s="265" t="s">
        <v>216</v>
      </c>
      <c r="D170" s="265"/>
      <c r="E170" s="265"/>
      <c r="F170" s="265"/>
      <c r="G170" s="15"/>
      <c r="H170" s="265" t="s">
        <v>217</v>
      </c>
      <c r="I170" s="265"/>
      <c r="J170" s="265"/>
      <c r="K170" s="265"/>
      <c r="L170" s="265"/>
      <c r="M170" s="265"/>
      <c r="N170" s="265"/>
      <c r="O170" s="265"/>
      <c r="P170" s="7"/>
      <c r="Q170" s="258"/>
      <c r="R170" s="259"/>
      <c r="S170" s="259"/>
      <c r="T170" s="259"/>
      <c r="U170" s="259"/>
      <c r="V170" s="259"/>
      <c r="W170" s="259"/>
      <c r="X170" s="259"/>
      <c r="Y170" s="259"/>
      <c r="Z170" s="260"/>
    </row>
    <row r="171" spans="2:26" ht="45" customHeight="1" x14ac:dyDescent="0.2">
      <c r="B171" s="11" t="s">
        <v>218</v>
      </c>
      <c r="C171" s="265" t="s">
        <v>2046</v>
      </c>
      <c r="D171" s="265"/>
      <c r="E171" s="265"/>
      <c r="F171" s="265"/>
      <c r="G171" s="15"/>
      <c r="H171" s="265" t="s">
        <v>1885</v>
      </c>
      <c r="I171" s="265"/>
      <c r="J171" s="265"/>
      <c r="K171" s="265"/>
      <c r="L171" s="265"/>
      <c r="M171" s="265"/>
      <c r="N171" s="265"/>
      <c r="O171" s="265"/>
      <c r="P171" s="7"/>
      <c r="Q171" s="258"/>
      <c r="R171" s="259"/>
      <c r="S171" s="259"/>
      <c r="T171" s="259"/>
      <c r="U171" s="259"/>
      <c r="V171" s="259"/>
      <c r="W171" s="259"/>
      <c r="X171" s="259"/>
      <c r="Y171" s="259"/>
      <c r="Z171" s="260"/>
    </row>
    <row r="172" spans="2:26" ht="45.75" customHeight="1" x14ac:dyDescent="0.2">
      <c r="B172" s="11" t="s">
        <v>219</v>
      </c>
      <c r="C172" s="265" t="s">
        <v>220</v>
      </c>
      <c r="D172" s="265"/>
      <c r="E172" s="265"/>
      <c r="F172" s="265"/>
      <c r="G172" s="15" t="s">
        <v>57</v>
      </c>
      <c r="H172" s="265" t="s">
        <v>2900</v>
      </c>
      <c r="I172" s="265"/>
      <c r="J172" s="265"/>
      <c r="K172" s="265"/>
      <c r="L172" s="265"/>
      <c r="M172" s="265"/>
      <c r="N172" s="265"/>
      <c r="O172" s="265"/>
      <c r="P172" s="7"/>
      <c r="Q172" s="258"/>
      <c r="R172" s="259"/>
      <c r="S172" s="259"/>
      <c r="T172" s="259"/>
      <c r="U172" s="259"/>
      <c r="V172" s="259"/>
      <c r="W172" s="259"/>
      <c r="X172" s="259"/>
      <c r="Y172" s="259"/>
      <c r="Z172" s="260"/>
    </row>
    <row r="173" spans="2:26" ht="30" customHeight="1" x14ac:dyDescent="0.2">
      <c r="B173" s="11" t="s">
        <v>221</v>
      </c>
      <c r="C173" s="265" t="s">
        <v>222</v>
      </c>
      <c r="D173" s="265"/>
      <c r="E173" s="265"/>
      <c r="F173" s="265"/>
      <c r="G173" s="15"/>
      <c r="H173" s="265" t="s">
        <v>2795</v>
      </c>
      <c r="I173" s="265"/>
      <c r="J173" s="265"/>
      <c r="K173" s="265"/>
      <c r="L173" s="265"/>
      <c r="M173" s="265"/>
      <c r="N173" s="265"/>
      <c r="O173" s="265"/>
      <c r="P173" s="7"/>
      <c r="Q173" s="258"/>
      <c r="R173" s="259"/>
      <c r="S173" s="259"/>
      <c r="T173" s="259"/>
      <c r="U173" s="259"/>
      <c r="V173" s="259"/>
      <c r="W173" s="259"/>
      <c r="X173" s="259"/>
      <c r="Y173" s="259"/>
      <c r="Z173" s="260"/>
    </row>
    <row r="174" spans="2:26" ht="25.5" customHeight="1" x14ac:dyDescent="0.2">
      <c r="B174" s="266" t="s">
        <v>92</v>
      </c>
      <c r="C174" s="266"/>
      <c r="D174" s="266"/>
      <c r="E174" s="266"/>
      <c r="F174" s="266"/>
      <c r="G174" s="266"/>
      <c r="H174" s="266"/>
      <c r="I174" s="266"/>
      <c r="J174" s="266"/>
      <c r="K174" s="266"/>
      <c r="L174" s="266"/>
      <c r="M174" s="266"/>
      <c r="N174" s="266"/>
      <c r="O174" s="266"/>
      <c r="P174" s="189">
        <f>COUNTIF(P158:P173,"N/A")</f>
        <v>0</v>
      </c>
      <c r="Q174" s="361"/>
      <c r="R174" s="362"/>
      <c r="S174" s="362"/>
      <c r="T174" s="362"/>
      <c r="U174" s="362"/>
      <c r="V174" s="362"/>
      <c r="W174" s="362"/>
      <c r="X174" s="362"/>
      <c r="Y174" s="362"/>
      <c r="Z174" s="363"/>
    </row>
    <row r="175" spans="2:26" ht="25.5" customHeight="1" x14ac:dyDescent="0.2">
      <c r="B175" s="266" t="s">
        <v>812</v>
      </c>
      <c r="C175" s="266"/>
      <c r="D175" s="266"/>
      <c r="E175" s="266"/>
      <c r="F175" s="266"/>
      <c r="G175" s="266"/>
      <c r="H175" s="266"/>
      <c r="I175" s="266"/>
      <c r="J175" s="266"/>
      <c r="K175" s="266"/>
      <c r="L175" s="266"/>
      <c r="M175" s="266"/>
      <c r="N175" s="266"/>
      <c r="O175" s="266"/>
      <c r="P175" s="189">
        <f>COUNTIFS(G158:G173,"M",P158:P173,"N/A")</f>
        <v>0</v>
      </c>
      <c r="Q175" s="361"/>
      <c r="R175" s="362"/>
      <c r="S175" s="362"/>
      <c r="T175" s="362"/>
      <c r="U175" s="362"/>
      <c r="V175" s="362"/>
      <c r="W175" s="362"/>
      <c r="X175" s="362"/>
      <c r="Y175" s="362"/>
      <c r="Z175" s="363"/>
    </row>
    <row r="176" spans="2:26" ht="25.5" customHeight="1" x14ac:dyDescent="0.2">
      <c r="B176" s="266" t="s">
        <v>814</v>
      </c>
      <c r="C176" s="266"/>
      <c r="D176" s="266"/>
      <c r="E176" s="266"/>
      <c r="F176" s="266"/>
      <c r="G176" s="266"/>
      <c r="H176" s="266"/>
      <c r="I176" s="266"/>
      <c r="J176" s="266"/>
      <c r="K176" s="266"/>
      <c r="L176" s="266"/>
      <c r="M176" s="266"/>
      <c r="N176" s="266"/>
      <c r="O176" s="266"/>
      <c r="P176" s="189">
        <f>COUNTIFS(G158:G173,"M",P158:P173,"1")</f>
        <v>0</v>
      </c>
      <c r="Q176" s="361"/>
      <c r="R176" s="362"/>
      <c r="S176" s="362"/>
      <c r="T176" s="362"/>
      <c r="U176" s="362"/>
      <c r="V176" s="362"/>
      <c r="W176" s="362"/>
      <c r="X176" s="362"/>
      <c r="Y176" s="362"/>
      <c r="Z176" s="363"/>
    </row>
    <row r="177" spans="1:62" s="20" customFormat="1" ht="24.95" customHeight="1" x14ac:dyDescent="0.2">
      <c r="A177" s="18"/>
      <c r="B177" s="266" t="s">
        <v>93</v>
      </c>
      <c r="C177" s="266"/>
      <c r="D177" s="266"/>
      <c r="E177" s="266"/>
      <c r="F177" s="266"/>
      <c r="G177" s="266"/>
      <c r="H177" s="266"/>
      <c r="I177" s="266"/>
      <c r="J177" s="266"/>
      <c r="K177" s="266"/>
      <c r="L177" s="266"/>
      <c r="M177" s="266"/>
      <c r="N177" s="266"/>
      <c r="O177" s="266"/>
      <c r="P177" s="189">
        <f>SUM(P160:P173)</f>
        <v>0</v>
      </c>
      <c r="Q177" s="361"/>
      <c r="R177" s="362"/>
      <c r="S177" s="362"/>
      <c r="T177" s="362"/>
      <c r="U177" s="362"/>
      <c r="V177" s="362"/>
      <c r="W177" s="362"/>
      <c r="X177" s="362"/>
      <c r="Y177" s="362"/>
      <c r="Z177" s="363"/>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9"/>
    </row>
    <row r="178" spans="1:62" ht="20.100000000000001" customHeight="1" x14ac:dyDescent="0.2">
      <c r="B178" s="6" t="s">
        <v>223</v>
      </c>
      <c r="C178" s="364" t="s">
        <v>224</v>
      </c>
      <c r="D178" s="365"/>
      <c r="E178" s="365"/>
      <c r="F178" s="365"/>
      <c r="G178" s="365"/>
      <c r="H178" s="365"/>
      <c r="I178" s="365"/>
      <c r="J178" s="365"/>
      <c r="K178" s="365"/>
      <c r="L178" s="365"/>
      <c r="M178" s="365"/>
      <c r="N178" s="365"/>
      <c r="O178" s="366"/>
      <c r="P178" s="8"/>
      <c r="Q178" s="258"/>
      <c r="R178" s="259"/>
      <c r="S178" s="259"/>
      <c r="T178" s="259"/>
      <c r="U178" s="259"/>
      <c r="V178" s="259"/>
      <c r="W178" s="259"/>
      <c r="X178" s="259"/>
      <c r="Y178" s="259"/>
      <c r="Z178" s="260"/>
    </row>
    <row r="179" spans="1:62" ht="106.5" customHeight="1" x14ac:dyDescent="0.2">
      <c r="B179" s="11" t="s">
        <v>225</v>
      </c>
      <c r="C179" s="265" t="s">
        <v>3464</v>
      </c>
      <c r="D179" s="265"/>
      <c r="E179" s="265"/>
      <c r="F179" s="265"/>
      <c r="G179" s="15"/>
      <c r="H179" s="265" t="s">
        <v>2901</v>
      </c>
      <c r="I179" s="265"/>
      <c r="J179" s="265"/>
      <c r="K179" s="265"/>
      <c r="L179" s="265"/>
      <c r="M179" s="265"/>
      <c r="N179" s="265"/>
      <c r="O179" s="265"/>
      <c r="P179" s="7"/>
      <c r="Q179" s="258"/>
      <c r="R179" s="259"/>
      <c r="S179" s="259"/>
      <c r="T179" s="259"/>
      <c r="U179" s="259"/>
      <c r="V179" s="259"/>
      <c r="W179" s="259"/>
      <c r="X179" s="259"/>
      <c r="Y179" s="259"/>
      <c r="Z179" s="260"/>
    </row>
    <row r="180" spans="1:62" ht="48.75" customHeight="1" x14ac:dyDescent="0.2">
      <c r="B180" s="11" t="s">
        <v>226</v>
      </c>
      <c r="C180" s="265" t="s">
        <v>227</v>
      </c>
      <c r="D180" s="265"/>
      <c r="E180" s="265"/>
      <c r="F180" s="265"/>
      <c r="G180" s="15"/>
      <c r="H180" s="265" t="s">
        <v>1886</v>
      </c>
      <c r="I180" s="265"/>
      <c r="J180" s="265"/>
      <c r="K180" s="265"/>
      <c r="L180" s="265"/>
      <c r="M180" s="265"/>
      <c r="N180" s="265"/>
      <c r="O180" s="265"/>
      <c r="P180" s="7"/>
      <c r="Q180" s="258"/>
      <c r="R180" s="259"/>
      <c r="S180" s="259"/>
      <c r="T180" s="259"/>
      <c r="U180" s="259"/>
      <c r="V180" s="259"/>
      <c r="W180" s="259"/>
      <c r="X180" s="259"/>
      <c r="Y180" s="259"/>
      <c r="Z180" s="260"/>
    </row>
    <row r="181" spans="1:62" ht="47.25" customHeight="1" x14ac:dyDescent="0.2">
      <c r="B181" s="11" t="s">
        <v>228</v>
      </c>
      <c r="C181" s="265" t="s">
        <v>229</v>
      </c>
      <c r="D181" s="265"/>
      <c r="E181" s="265"/>
      <c r="F181" s="265"/>
      <c r="G181" s="15"/>
      <c r="H181" s="265" t="s">
        <v>1887</v>
      </c>
      <c r="I181" s="265"/>
      <c r="J181" s="265"/>
      <c r="K181" s="265"/>
      <c r="L181" s="265"/>
      <c r="M181" s="265"/>
      <c r="N181" s="265"/>
      <c r="O181" s="265"/>
      <c r="P181" s="7"/>
      <c r="Q181" s="258"/>
      <c r="R181" s="259"/>
      <c r="S181" s="259"/>
      <c r="T181" s="259"/>
      <c r="U181" s="259"/>
      <c r="V181" s="259"/>
      <c r="W181" s="259"/>
      <c r="X181" s="259"/>
      <c r="Y181" s="259"/>
      <c r="Z181" s="260"/>
    </row>
    <row r="182" spans="1:62" ht="48.75" customHeight="1" x14ac:dyDescent="0.2">
      <c r="B182" s="11" t="s">
        <v>230</v>
      </c>
      <c r="C182" s="265" t="s">
        <v>231</v>
      </c>
      <c r="D182" s="265"/>
      <c r="E182" s="265"/>
      <c r="F182" s="265"/>
      <c r="G182" s="15"/>
      <c r="H182" s="265" t="s">
        <v>3466</v>
      </c>
      <c r="I182" s="265"/>
      <c r="J182" s="265"/>
      <c r="K182" s="265"/>
      <c r="L182" s="265"/>
      <c r="M182" s="265"/>
      <c r="N182" s="265"/>
      <c r="O182" s="265"/>
      <c r="P182" s="7"/>
      <c r="Q182" s="258"/>
      <c r="R182" s="259"/>
      <c r="S182" s="259"/>
      <c r="T182" s="259"/>
      <c r="U182" s="259"/>
      <c r="V182" s="259"/>
      <c r="W182" s="259"/>
      <c r="X182" s="259"/>
      <c r="Y182" s="259"/>
      <c r="Z182" s="260"/>
    </row>
    <row r="183" spans="1:62" ht="45.75" customHeight="1" x14ac:dyDescent="0.2">
      <c r="A183" s="25"/>
      <c r="B183" s="11" t="s">
        <v>232</v>
      </c>
      <c r="C183" s="265" t="s">
        <v>3465</v>
      </c>
      <c r="D183" s="265"/>
      <c r="E183" s="265"/>
      <c r="F183" s="265"/>
      <c r="G183" s="15"/>
      <c r="H183" s="265" t="s">
        <v>233</v>
      </c>
      <c r="I183" s="265"/>
      <c r="J183" s="265"/>
      <c r="K183" s="265"/>
      <c r="L183" s="265"/>
      <c r="M183" s="265"/>
      <c r="N183" s="265"/>
      <c r="O183" s="265"/>
      <c r="P183" s="7"/>
      <c r="Q183" s="258"/>
      <c r="R183" s="259"/>
      <c r="S183" s="259"/>
      <c r="T183" s="259"/>
      <c r="U183" s="259"/>
      <c r="V183" s="259"/>
      <c r="W183" s="259"/>
      <c r="X183" s="259"/>
      <c r="Y183" s="259"/>
      <c r="Z183" s="260"/>
    </row>
    <row r="184" spans="1:62" ht="42.75" customHeight="1" x14ac:dyDescent="0.2">
      <c r="B184" s="11" t="s">
        <v>234</v>
      </c>
      <c r="C184" s="265" t="s">
        <v>2902</v>
      </c>
      <c r="D184" s="265"/>
      <c r="E184" s="265"/>
      <c r="F184" s="265"/>
      <c r="G184" s="15"/>
      <c r="H184" s="265" t="s">
        <v>3467</v>
      </c>
      <c r="I184" s="265"/>
      <c r="J184" s="265"/>
      <c r="K184" s="265"/>
      <c r="L184" s="265"/>
      <c r="M184" s="265"/>
      <c r="N184" s="265"/>
      <c r="O184" s="265"/>
      <c r="P184" s="7"/>
      <c r="Q184" s="258"/>
      <c r="R184" s="259"/>
      <c r="S184" s="259"/>
      <c r="T184" s="259"/>
      <c r="U184" s="259"/>
      <c r="V184" s="259"/>
      <c r="W184" s="259"/>
      <c r="X184" s="259"/>
      <c r="Y184" s="259"/>
      <c r="Z184" s="260"/>
    </row>
    <row r="185" spans="1:62" ht="45" customHeight="1" x14ac:dyDescent="0.2">
      <c r="B185" s="11" t="s">
        <v>235</v>
      </c>
      <c r="C185" s="265" t="s">
        <v>236</v>
      </c>
      <c r="D185" s="265"/>
      <c r="E185" s="265"/>
      <c r="F185" s="265"/>
      <c r="G185" s="16"/>
      <c r="H185" s="265" t="s">
        <v>2903</v>
      </c>
      <c r="I185" s="265"/>
      <c r="J185" s="265"/>
      <c r="K185" s="265"/>
      <c r="L185" s="265"/>
      <c r="M185" s="265"/>
      <c r="N185" s="265"/>
      <c r="O185" s="265"/>
      <c r="P185" s="65"/>
      <c r="Q185" s="258"/>
      <c r="R185" s="259"/>
      <c r="S185" s="259"/>
      <c r="T185" s="259"/>
      <c r="U185" s="259"/>
      <c r="V185" s="259"/>
      <c r="W185" s="259"/>
      <c r="X185" s="259"/>
      <c r="Y185" s="259"/>
      <c r="Z185" s="260"/>
    </row>
    <row r="186" spans="1:62" ht="18" customHeight="1" x14ac:dyDescent="0.2">
      <c r="B186" s="11" t="s">
        <v>55</v>
      </c>
      <c r="C186" s="265" t="s">
        <v>237</v>
      </c>
      <c r="D186" s="265"/>
      <c r="E186" s="265"/>
      <c r="F186" s="265"/>
      <c r="G186" s="15"/>
      <c r="H186" s="265" t="s">
        <v>238</v>
      </c>
      <c r="I186" s="265"/>
      <c r="J186" s="265"/>
      <c r="K186" s="265"/>
      <c r="L186" s="265"/>
      <c r="M186" s="265"/>
      <c r="N186" s="265"/>
      <c r="O186" s="265"/>
      <c r="P186" s="7"/>
      <c r="Q186" s="258"/>
      <c r="R186" s="259"/>
      <c r="S186" s="259"/>
      <c r="T186" s="259"/>
      <c r="U186" s="259"/>
      <c r="V186" s="259"/>
      <c r="W186" s="259"/>
      <c r="X186" s="259"/>
      <c r="Y186" s="259"/>
      <c r="Z186" s="260"/>
    </row>
    <row r="187" spans="1:62" ht="34.5" customHeight="1" x14ac:dyDescent="0.2">
      <c r="B187" s="11" t="s">
        <v>58</v>
      </c>
      <c r="C187" s="265" t="s">
        <v>2904</v>
      </c>
      <c r="D187" s="265"/>
      <c r="E187" s="265"/>
      <c r="F187" s="265"/>
      <c r="G187" s="15"/>
      <c r="H187" s="265" t="s">
        <v>1888</v>
      </c>
      <c r="I187" s="265"/>
      <c r="J187" s="265"/>
      <c r="K187" s="265"/>
      <c r="L187" s="265"/>
      <c r="M187" s="265"/>
      <c r="N187" s="265"/>
      <c r="O187" s="265"/>
      <c r="P187" s="7"/>
      <c r="Q187" s="258"/>
      <c r="R187" s="259"/>
      <c r="S187" s="259"/>
      <c r="T187" s="259"/>
      <c r="U187" s="259"/>
      <c r="V187" s="259"/>
      <c r="W187" s="259"/>
      <c r="X187" s="259"/>
      <c r="Y187" s="259"/>
      <c r="Z187" s="260"/>
    </row>
    <row r="188" spans="1:62" ht="30" customHeight="1" x14ac:dyDescent="0.2">
      <c r="B188" s="11" t="s">
        <v>59</v>
      </c>
      <c r="C188" s="265" t="s">
        <v>239</v>
      </c>
      <c r="D188" s="265"/>
      <c r="E188" s="265"/>
      <c r="F188" s="265"/>
      <c r="G188" s="15"/>
      <c r="H188" s="265" t="s">
        <v>240</v>
      </c>
      <c r="I188" s="265"/>
      <c r="J188" s="265"/>
      <c r="K188" s="265"/>
      <c r="L188" s="265"/>
      <c r="M188" s="265"/>
      <c r="N188" s="265"/>
      <c r="O188" s="265"/>
      <c r="P188" s="7"/>
      <c r="Q188" s="258"/>
      <c r="R188" s="259"/>
      <c r="S188" s="259"/>
      <c r="T188" s="259"/>
      <c r="U188" s="259"/>
      <c r="V188" s="259"/>
      <c r="W188" s="259"/>
      <c r="X188" s="259"/>
      <c r="Y188" s="259"/>
      <c r="Z188" s="260"/>
    </row>
    <row r="189" spans="1:62" ht="38.25" customHeight="1" x14ac:dyDescent="0.2">
      <c r="B189" s="11" t="s">
        <v>61</v>
      </c>
      <c r="C189" s="265" t="s">
        <v>241</v>
      </c>
      <c r="D189" s="265"/>
      <c r="E189" s="265"/>
      <c r="F189" s="265"/>
      <c r="G189" s="15"/>
      <c r="H189" s="265" t="s">
        <v>242</v>
      </c>
      <c r="I189" s="265"/>
      <c r="J189" s="265"/>
      <c r="K189" s="265"/>
      <c r="L189" s="265"/>
      <c r="M189" s="265"/>
      <c r="N189" s="265"/>
      <c r="O189" s="265"/>
      <c r="P189" s="7"/>
      <c r="Q189" s="258"/>
      <c r="R189" s="259"/>
      <c r="S189" s="259"/>
      <c r="T189" s="259"/>
      <c r="U189" s="259"/>
      <c r="V189" s="259"/>
      <c r="W189" s="259"/>
      <c r="X189" s="259"/>
      <c r="Y189" s="259"/>
      <c r="Z189" s="260"/>
    </row>
    <row r="190" spans="1:62" ht="48" customHeight="1" x14ac:dyDescent="0.2">
      <c r="B190" s="11" t="s">
        <v>63</v>
      </c>
      <c r="C190" s="265" t="s">
        <v>243</v>
      </c>
      <c r="D190" s="265"/>
      <c r="E190" s="265"/>
      <c r="F190" s="265"/>
      <c r="G190" s="15"/>
      <c r="H190" s="265" t="s">
        <v>2905</v>
      </c>
      <c r="I190" s="265"/>
      <c r="J190" s="265"/>
      <c r="K190" s="265"/>
      <c r="L190" s="265"/>
      <c r="M190" s="265"/>
      <c r="N190" s="265"/>
      <c r="O190" s="265"/>
      <c r="P190" s="7"/>
      <c r="Q190" s="258"/>
      <c r="R190" s="259"/>
      <c r="S190" s="259"/>
      <c r="T190" s="259"/>
      <c r="U190" s="259"/>
      <c r="V190" s="259"/>
      <c r="W190" s="259"/>
      <c r="X190" s="259"/>
      <c r="Y190" s="259"/>
      <c r="Z190" s="260"/>
    </row>
    <row r="191" spans="1:62" ht="25.5" customHeight="1" x14ac:dyDescent="0.2">
      <c r="B191" s="266" t="s">
        <v>92</v>
      </c>
      <c r="C191" s="266"/>
      <c r="D191" s="266"/>
      <c r="E191" s="266"/>
      <c r="F191" s="266"/>
      <c r="G191" s="266"/>
      <c r="H191" s="266"/>
      <c r="I191" s="266"/>
      <c r="J191" s="266"/>
      <c r="K191" s="266"/>
      <c r="L191" s="266"/>
      <c r="M191" s="266"/>
      <c r="N191" s="266"/>
      <c r="O191" s="266"/>
      <c r="P191" s="189">
        <f>COUNTIF(P179:P190,"N/A")</f>
        <v>0</v>
      </c>
      <c r="Q191" s="266"/>
      <c r="R191" s="266"/>
      <c r="S191" s="266"/>
      <c r="T191" s="266"/>
      <c r="U191" s="266"/>
      <c r="V191" s="266"/>
      <c r="W191" s="266"/>
      <c r="X191" s="266"/>
      <c r="Y191" s="266"/>
      <c r="Z191" s="266"/>
    </row>
    <row r="192" spans="1:62" ht="25.5" customHeight="1" x14ac:dyDescent="0.2">
      <c r="B192" s="266" t="s">
        <v>812</v>
      </c>
      <c r="C192" s="266"/>
      <c r="D192" s="266"/>
      <c r="E192" s="266"/>
      <c r="F192" s="266"/>
      <c r="G192" s="266"/>
      <c r="H192" s="266"/>
      <c r="I192" s="266"/>
      <c r="J192" s="266"/>
      <c r="K192" s="266"/>
      <c r="L192" s="266"/>
      <c r="M192" s="266"/>
      <c r="N192" s="266"/>
      <c r="O192" s="266"/>
      <c r="P192" s="189">
        <f>COUNTIFS(G179:G190,"M",P179:P190,"N/A")</f>
        <v>0</v>
      </c>
      <c r="Q192" s="266"/>
      <c r="R192" s="266"/>
      <c r="S192" s="266"/>
      <c r="T192" s="266"/>
      <c r="U192" s="266"/>
      <c r="V192" s="266"/>
      <c r="W192" s="266"/>
      <c r="X192" s="266"/>
      <c r="Y192" s="266"/>
      <c r="Z192" s="266"/>
    </row>
    <row r="193" spans="1:62" ht="25.5" customHeight="1" x14ac:dyDescent="0.2">
      <c r="B193" s="266" t="s">
        <v>813</v>
      </c>
      <c r="C193" s="266"/>
      <c r="D193" s="266"/>
      <c r="E193" s="266"/>
      <c r="F193" s="266"/>
      <c r="G193" s="266"/>
      <c r="H193" s="266"/>
      <c r="I193" s="266"/>
      <c r="J193" s="266"/>
      <c r="K193" s="266"/>
      <c r="L193" s="266"/>
      <c r="M193" s="266"/>
      <c r="N193" s="266"/>
      <c r="O193" s="266"/>
      <c r="P193" s="189">
        <f>COUNTIFS(G179:G190,"M",P179:P190,"1")</f>
        <v>0</v>
      </c>
      <c r="Q193" s="266"/>
      <c r="R193" s="266"/>
      <c r="S193" s="266"/>
      <c r="T193" s="266"/>
      <c r="U193" s="266"/>
      <c r="V193" s="266"/>
      <c r="W193" s="266"/>
      <c r="X193" s="266"/>
      <c r="Y193" s="266"/>
      <c r="Z193" s="266"/>
    </row>
    <row r="194" spans="1:62" s="20" customFormat="1" ht="24.95" customHeight="1" x14ac:dyDescent="0.2">
      <c r="A194" s="18"/>
      <c r="B194" s="266" t="s">
        <v>93</v>
      </c>
      <c r="C194" s="266"/>
      <c r="D194" s="266"/>
      <c r="E194" s="266"/>
      <c r="F194" s="266"/>
      <c r="G194" s="266"/>
      <c r="H194" s="266"/>
      <c r="I194" s="266"/>
      <c r="J194" s="266"/>
      <c r="K194" s="266"/>
      <c r="L194" s="266"/>
      <c r="M194" s="266"/>
      <c r="N194" s="266"/>
      <c r="O194" s="266"/>
      <c r="P194" s="189">
        <f>SUM(P179:P190)</f>
        <v>0</v>
      </c>
      <c r="Q194" s="266"/>
      <c r="R194" s="266"/>
      <c r="S194" s="266"/>
      <c r="T194" s="266"/>
      <c r="U194" s="266"/>
      <c r="V194" s="266"/>
      <c r="W194" s="266"/>
      <c r="X194" s="266"/>
      <c r="Y194" s="266"/>
      <c r="Z194" s="266"/>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9"/>
    </row>
    <row r="195" spans="1:62" ht="20.100000000000001" customHeight="1" x14ac:dyDescent="0.2">
      <c r="B195" s="6" t="s">
        <v>244</v>
      </c>
      <c r="C195" s="364" t="s">
        <v>245</v>
      </c>
      <c r="D195" s="365"/>
      <c r="E195" s="365"/>
      <c r="F195" s="365"/>
      <c r="G195" s="365"/>
      <c r="H195" s="365"/>
      <c r="I195" s="365"/>
      <c r="J195" s="365"/>
      <c r="K195" s="365"/>
      <c r="L195" s="365"/>
      <c r="M195" s="365"/>
      <c r="N195" s="365"/>
      <c r="O195" s="366"/>
      <c r="P195" s="8"/>
      <c r="Q195" s="258"/>
      <c r="R195" s="259"/>
      <c r="S195" s="259"/>
      <c r="T195" s="259"/>
      <c r="U195" s="259"/>
      <c r="V195" s="259"/>
      <c r="W195" s="259"/>
      <c r="X195" s="259"/>
      <c r="Y195" s="259"/>
      <c r="Z195" s="260"/>
    </row>
    <row r="196" spans="1:62" ht="20.100000000000001" customHeight="1" x14ac:dyDescent="0.2">
      <c r="B196" s="6" t="s">
        <v>246</v>
      </c>
      <c r="C196" s="364" t="s">
        <v>32</v>
      </c>
      <c r="D196" s="365"/>
      <c r="E196" s="365"/>
      <c r="F196" s="365"/>
      <c r="G196" s="365"/>
      <c r="H196" s="365"/>
      <c r="I196" s="365"/>
      <c r="J196" s="365"/>
      <c r="K196" s="365"/>
      <c r="L196" s="365"/>
      <c r="M196" s="365"/>
      <c r="N196" s="365"/>
      <c r="O196" s="366"/>
      <c r="P196" s="8"/>
      <c r="Q196" s="258"/>
      <c r="R196" s="259"/>
      <c r="S196" s="259"/>
      <c r="T196" s="259"/>
      <c r="U196" s="259"/>
      <c r="V196" s="259"/>
      <c r="W196" s="259"/>
      <c r="X196" s="259"/>
      <c r="Y196" s="259"/>
      <c r="Z196" s="260"/>
    </row>
    <row r="197" spans="1:62" ht="78" customHeight="1" x14ac:dyDescent="0.2">
      <c r="B197" s="11" t="s">
        <v>247</v>
      </c>
      <c r="C197" s="265" t="s">
        <v>3468</v>
      </c>
      <c r="D197" s="265"/>
      <c r="E197" s="265"/>
      <c r="F197" s="265"/>
      <c r="G197" s="16"/>
      <c r="H197" s="265" t="s">
        <v>248</v>
      </c>
      <c r="I197" s="265"/>
      <c r="J197" s="265"/>
      <c r="K197" s="265"/>
      <c r="L197" s="265"/>
      <c r="M197" s="265"/>
      <c r="N197" s="265"/>
      <c r="O197" s="265"/>
      <c r="P197" s="16"/>
      <c r="Q197" s="258"/>
      <c r="R197" s="259"/>
      <c r="S197" s="259"/>
      <c r="T197" s="259"/>
      <c r="U197" s="259"/>
      <c r="V197" s="259"/>
      <c r="W197" s="259"/>
      <c r="X197" s="259"/>
      <c r="Y197" s="259"/>
      <c r="Z197" s="260"/>
    </row>
    <row r="198" spans="1:62" ht="30" customHeight="1" x14ac:dyDescent="0.2">
      <c r="B198" s="11" t="s">
        <v>55</v>
      </c>
      <c r="C198" s="255" t="s">
        <v>2906</v>
      </c>
      <c r="D198" s="256"/>
      <c r="E198" s="256"/>
      <c r="F198" s="257"/>
      <c r="G198" s="15"/>
      <c r="H198" s="255" t="s">
        <v>444</v>
      </c>
      <c r="I198" s="256"/>
      <c r="J198" s="256"/>
      <c r="K198" s="256"/>
      <c r="L198" s="256"/>
      <c r="M198" s="256"/>
      <c r="N198" s="256"/>
      <c r="O198" s="257"/>
      <c r="P198" s="7"/>
      <c r="Q198" s="258"/>
      <c r="R198" s="259"/>
      <c r="S198" s="259"/>
      <c r="T198" s="259"/>
      <c r="U198" s="259"/>
      <c r="V198" s="259"/>
      <c r="W198" s="259"/>
      <c r="X198" s="259"/>
      <c r="Y198" s="259"/>
      <c r="Z198" s="260"/>
    </row>
    <row r="199" spans="1:62" ht="30" customHeight="1" x14ac:dyDescent="0.2">
      <c r="B199" s="11" t="s">
        <v>58</v>
      </c>
      <c r="C199" s="255" t="s">
        <v>2907</v>
      </c>
      <c r="D199" s="256"/>
      <c r="E199" s="256"/>
      <c r="F199" s="257"/>
      <c r="G199" s="15"/>
      <c r="H199" s="255" t="s">
        <v>444</v>
      </c>
      <c r="I199" s="256"/>
      <c r="J199" s="256"/>
      <c r="K199" s="256"/>
      <c r="L199" s="256"/>
      <c r="M199" s="256"/>
      <c r="N199" s="256"/>
      <c r="O199" s="257"/>
      <c r="P199" s="7"/>
      <c r="Q199" s="258"/>
      <c r="R199" s="259"/>
      <c r="S199" s="259"/>
      <c r="T199" s="259"/>
      <c r="U199" s="259"/>
      <c r="V199" s="259"/>
      <c r="W199" s="259"/>
      <c r="X199" s="259"/>
      <c r="Y199" s="259"/>
      <c r="Z199" s="260"/>
    </row>
    <row r="200" spans="1:62" ht="30" customHeight="1" x14ac:dyDescent="0.2">
      <c r="B200" s="11" t="s">
        <v>59</v>
      </c>
      <c r="C200" s="255" t="s">
        <v>2908</v>
      </c>
      <c r="D200" s="256"/>
      <c r="E200" s="256"/>
      <c r="F200" s="257"/>
      <c r="G200" s="15"/>
      <c r="H200" s="255" t="s">
        <v>444</v>
      </c>
      <c r="I200" s="256"/>
      <c r="J200" s="256"/>
      <c r="K200" s="256"/>
      <c r="L200" s="256"/>
      <c r="M200" s="256"/>
      <c r="N200" s="256"/>
      <c r="O200" s="257"/>
      <c r="P200" s="7"/>
      <c r="Q200" s="258"/>
      <c r="R200" s="259"/>
      <c r="S200" s="259"/>
      <c r="T200" s="259"/>
      <c r="U200" s="259"/>
      <c r="V200" s="259"/>
      <c r="W200" s="259"/>
      <c r="X200" s="259"/>
      <c r="Y200" s="259"/>
      <c r="Z200" s="260"/>
    </row>
    <row r="201" spans="1:62" ht="30" customHeight="1" x14ac:dyDescent="0.2">
      <c r="B201" s="11" t="s">
        <v>61</v>
      </c>
      <c r="C201" s="255" t="s">
        <v>2909</v>
      </c>
      <c r="D201" s="256"/>
      <c r="E201" s="256"/>
      <c r="F201" s="257"/>
      <c r="G201" s="15"/>
      <c r="H201" s="255" t="s">
        <v>444</v>
      </c>
      <c r="I201" s="256"/>
      <c r="J201" s="256"/>
      <c r="K201" s="256"/>
      <c r="L201" s="256"/>
      <c r="M201" s="256"/>
      <c r="N201" s="256"/>
      <c r="O201" s="257"/>
      <c r="P201" s="7"/>
      <c r="Q201" s="258"/>
      <c r="R201" s="259"/>
      <c r="S201" s="259"/>
      <c r="T201" s="259"/>
      <c r="U201" s="259"/>
      <c r="V201" s="259"/>
      <c r="W201" s="259"/>
      <c r="X201" s="259"/>
      <c r="Y201" s="259"/>
      <c r="Z201" s="260"/>
    </row>
    <row r="202" spans="1:62" ht="30" customHeight="1" x14ac:dyDescent="0.2">
      <c r="B202" s="11" t="s">
        <v>63</v>
      </c>
      <c r="C202" s="255" t="s">
        <v>2910</v>
      </c>
      <c r="D202" s="256"/>
      <c r="E202" s="256"/>
      <c r="F202" s="257"/>
      <c r="G202" s="15"/>
      <c r="H202" s="255" t="s">
        <v>444</v>
      </c>
      <c r="I202" s="256"/>
      <c r="J202" s="256"/>
      <c r="K202" s="256"/>
      <c r="L202" s="256"/>
      <c r="M202" s="256"/>
      <c r="N202" s="256"/>
      <c r="O202" s="257"/>
      <c r="P202" s="7"/>
      <c r="Q202" s="258"/>
      <c r="R202" s="259"/>
      <c r="S202" s="259"/>
      <c r="T202" s="259"/>
      <c r="U202" s="259"/>
      <c r="V202" s="259"/>
      <c r="W202" s="259"/>
      <c r="X202" s="259"/>
      <c r="Y202" s="259"/>
      <c r="Z202" s="260"/>
    </row>
    <row r="203" spans="1:62" ht="30" customHeight="1" x14ac:dyDescent="0.2">
      <c r="B203" s="11" t="s">
        <v>65</v>
      </c>
      <c r="C203" s="255" t="s">
        <v>2911</v>
      </c>
      <c r="D203" s="256"/>
      <c r="E203" s="256"/>
      <c r="F203" s="257"/>
      <c r="G203" s="15"/>
      <c r="H203" s="255" t="s">
        <v>444</v>
      </c>
      <c r="I203" s="256"/>
      <c r="J203" s="256"/>
      <c r="K203" s="256"/>
      <c r="L203" s="256"/>
      <c r="M203" s="256"/>
      <c r="N203" s="256"/>
      <c r="O203" s="257"/>
      <c r="P203" s="7"/>
      <c r="Q203" s="258"/>
      <c r="R203" s="259"/>
      <c r="S203" s="259"/>
      <c r="T203" s="259"/>
      <c r="U203" s="259"/>
      <c r="V203" s="259"/>
      <c r="W203" s="259"/>
      <c r="X203" s="259"/>
      <c r="Y203" s="259"/>
      <c r="Z203" s="260"/>
    </row>
    <row r="204" spans="1:62" ht="30" customHeight="1" x14ac:dyDescent="0.2">
      <c r="B204" s="11" t="s">
        <v>68</v>
      </c>
      <c r="C204" s="255" t="s">
        <v>2912</v>
      </c>
      <c r="D204" s="256"/>
      <c r="E204" s="256"/>
      <c r="F204" s="257"/>
      <c r="G204" s="15"/>
      <c r="H204" s="255" t="s">
        <v>444</v>
      </c>
      <c r="I204" s="256"/>
      <c r="J204" s="256"/>
      <c r="K204" s="256"/>
      <c r="L204" s="256"/>
      <c r="M204" s="256"/>
      <c r="N204" s="256"/>
      <c r="O204" s="257"/>
      <c r="P204" s="7"/>
      <c r="Q204" s="258"/>
      <c r="R204" s="259"/>
      <c r="S204" s="259"/>
      <c r="T204" s="259"/>
      <c r="U204" s="259"/>
      <c r="V204" s="259"/>
      <c r="W204" s="259"/>
      <c r="X204" s="259"/>
      <c r="Y204" s="259"/>
      <c r="Z204" s="260"/>
    </row>
    <row r="205" spans="1:62" ht="30" customHeight="1" x14ac:dyDescent="0.2">
      <c r="B205" s="11" t="s">
        <v>71</v>
      </c>
      <c r="C205" s="255" t="s">
        <v>2913</v>
      </c>
      <c r="D205" s="256"/>
      <c r="E205" s="256"/>
      <c r="F205" s="257"/>
      <c r="G205" s="15"/>
      <c r="H205" s="255" t="s">
        <v>444</v>
      </c>
      <c r="I205" s="256"/>
      <c r="J205" s="256"/>
      <c r="K205" s="256"/>
      <c r="L205" s="256"/>
      <c r="M205" s="256"/>
      <c r="N205" s="256"/>
      <c r="O205" s="257"/>
      <c r="P205" s="7"/>
      <c r="Q205" s="258"/>
      <c r="R205" s="259"/>
      <c r="S205" s="259"/>
      <c r="T205" s="259"/>
      <c r="U205" s="259"/>
      <c r="V205" s="259"/>
      <c r="W205" s="259"/>
      <c r="X205" s="259"/>
      <c r="Y205" s="259"/>
      <c r="Z205" s="260"/>
    </row>
    <row r="206" spans="1:62" ht="27.75" customHeight="1" x14ac:dyDescent="0.2">
      <c r="B206" s="11" t="s">
        <v>74</v>
      </c>
      <c r="C206" s="255" t="s">
        <v>2914</v>
      </c>
      <c r="D206" s="256"/>
      <c r="E206" s="256"/>
      <c r="F206" s="257"/>
      <c r="G206" s="15"/>
      <c r="H206" s="255" t="s">
        <v>444</v>
      </c>
      <c r="I206" s="256"/>
      <c r="J206" s="256"/>
      <c r="K206" s="256"/>
      <c r="L206" s="256"/>
      <c r="M206" s="256"/>
      <c r="N206" s="256"/>
      <c r="O206" s="257"/>
      <c r="P206" s="7"/>
      <c r="Q206" s="258"/>
      <c r="R206" s="259"/>
      <c r="S206" s="259"/>
      <c r="T206" s="259"/>
      <c r="U206" s="259"/>
      <c r="V206" s="259"/>
      <c r="W206" s="259"/>
      <c r="X206" s="259"/>
      <c r="Y206" s="259"/>
      <c r="Z206" s="260"/>
    </row>
    <row r="207" spans="1:62" ht="47.25" customHeight="1" x14ac:dyDescent="0.2">
      <c r="B207" s="140" t="s">
        <v>249</v>
      </c>
      <c r="C207" s="255" t="s">
        <v>2915</v>
      </c>
      <c r="D207" s="256"/>
      <c r="E207" s="256"/>
      <c r="F207" s="257"/>
      <c r="G207" s="15"/>
      <c r="H207" s="255" t="s">
        <v>444</v>
      </c>
      <c r="I207" s="256"/>
      <c r="J207" s="256"/>
      <c r="K207" s="256"/>
      <c r="L207" s="256"/>
      <c r="M207" s="256"/>
      <c r="N207" s="256"/>
      <c r="O207" s="257"/>
      <c r="P207" s="7"/>
      <c r="Q207" s="258"/>
      <c r="R207" s="259"/>
      <c r="S207" s="259"/>
      <c r="T207" s="259"/>
      <c r="U207" s="259"/>
      <c r="V207" s="259"/>
      <c r="W207" s="259"/>
      <c r="X207" s="259"/>
      <c r="Y207" s="259"/>
      <c r="Z207" s="260"/>
    </row>
    <row r="208" spans="1:62" ht="32.25" customHeight="1" x14ac:dyDescent="0.2">
      <c r="B208" s="140" t="s">
        <v>250</v>
      </c>
      <c r="C208" s="255" t="s">
        <v>2917</v>
      </c>
      <c r="D208" s="256"/>
      <c r="E208" s="256"/>
      <c r="F208" s="257"/>
      <c r="G208" s="15"/>
      <c r="H208" s="255" t="s">
        <v>2918</v>
      </c>
      <c r="I208" s="256"/>
      <c r="J208" s="256"/>
      <c r="K208" s="256"/>
      <c r="L208" s="256"/>
      <c r="M208" s="256"/>
      <c r="N208" s="256"/>
      <c r="O208" s="257"/>
      <c r="P208" s="7"/>
      <c r="Q208" s="258"/>
      <c r="R208" s="259"/>
      <c r="S208" s="259"/>
      <c r="T208" s="259"/>
      <c r="U208" s="259"/>
      <c r="V208" s="259"/>
      <c r="W208" s="259"/>
      <c r="X208" s="259"/>
      <c r="Y208" s="259"/>
      <c r="Z208" s="260"/>
    </row>
    <row r="209" spans="1:62" ht="60" customHeight="1" x14ac:dyDescent="0.2">
      <c r="B209" s="140" t="s">
        <v>2916</v>
      </c>
      <c r="C209" s="255" t="s">
        <v>3469</v>
      </c>
      <c r="D209" s="256"/>
      <c r="E209" s="256"/>
      <c r="F209" s="257"/>
      <c r="G209" s="15"/>
      <c r="H209" s="255" t="s">
        <v>2920</v>
      </c>
      <c r="I209" s="256"/>
      <c r="J209" s="256"/>
      <c r="K209" s="256"/>
      <c r="L209" s="256"/>
      <c r="M209" s="256"/>
      <c r="N209" s="256"/>
      <c r="O209" s="257"/>
      <c r="P209" s="7"/>
      <c r="Q209" s="258"/>
      <c r="R209" s="259"/>
      <c r="S209" s="259"/>
      <c r="T209" s="259"/>
      <c r="U209" s="259"/>
      <c r="V209" s="259"/>
      <c r="W209" s="259"/>
      <c r="X209" s="259"/>
      <c r="Y209" s="259"/>
      <c r="Z209" s="260"/>
    </row>
    <row r="210" spans="1:62" ht="25.5" customHeight="1" x14ac:dyDescent="0.2">
      <c r="B210" s="262" t="s">
        <v>92</v>
      </c>
      <c r="C210" s="263"/>
      <c r="D210" s="263"/>
      <c r="E210" s="263"/>
      <c r="F210" s="263"/>
      <c r="G210" s="263"/>
      <c r="H210" s="263"/>
      <c r="I210" s="263"/>
      <c r="J210" s="263"/>
      <c r="K210" s="263"/>
      <c r="L210" s="263"/>
      <c r="M210" s="263"/>
      <c r="N210" s="263"/>
      <c r="O210" s="264"/>
      <c r="P210" s="189">
        <f>COUNTIF(P197:P209,"N/A")</f>
        <v>0</v>
      </c>
      <c r="Q210" s="266"/>
      <c r="R210" s="266"/>
      <c r="S210" s="266"/>
      <c r="T210" s="266"/>
      <c r="U210" s="266"/>
      <c r="V210" s="266"/>
      <c r="W210" s="266"/>
      <c r="X210" s="266"/>
      <c r="Y210" s="266"/>
      <c r="Z210" s="266"/>
    </row>
    <row r="211" spans="1:62" ht="25.5" customHeight="1" x14ac:dyDescent="0.2">
      <c r="B211" s="262" t="s">
        <v>812</v>
      </c>
      <c r="C211" s="263"/>
      <c r="D211" s="263"/>
      <c r="E211" s="263"/>
      <c r="F211" s="263"/>
      <c r="G211" s="263"/>
      <c r="H211" s="263"/>
      <c r="I211" s="263"/>
      <c r="J211" s="263"/>
      <c r="K211" s="263"/>
      <c r="L211" s="263"/>
      <c r="M211" s="263"/>
      <c r="N211" s="263"/>
      <c r="O211" s="264"/>
      <c r="P211" s="189">
        <f>COUNTIFS(G197:G209,"M",P197:P209,"N/A")</f>
        <v>0</v>
      </c>
      <c r="Q211" s="266"/>
      <c r="R211" s="266"/>
      <c r="S211" s="266"/>
      <c r="T211" s="266"/>
      <c r="U211" s="266"/>
      <c r="V211" s="266"/>
      <c r="W211" s="266"/>
      <c r="X211" s="266"/>
      <c r="Y211" s="266"/>
      <c r="Z211" s="266"/>
    </row>
    <row r="212" spans="1:62" ht="25.5" customHeight="1" x14ac:dyDescent="0.2">
      <c r="B212" s="262" t="s">
        <v>813</v>
      </c>
      <c r="C212" s="263"/>
      <c r="D212" s="263"/>
      <c r="E212" s="263"/>
      <c r="F212" s="263"/>
      <c r="G212" s="263"/>
      <c r="H212" s="263"/>
      <c r="I212" s="263"/>
      <c r="J212" s="263"/>
      <c r="K212" s="263"/>
      <c r="L212" s="263"/>
      <c r="M212" s="263"/>
      <c r="N212" s="263"/>
      <c r="O212" s="264"/>
      <c r="P212" s="189">
        <f>COUNTIFS(G197:G209,"M",P197:P209,"1")</f>
        <v>0</v>
      </c>
      <c r="Q212" s="266"/>
      <c r="R212" s="266"/>
      <c r="S212" s="266"/>
      <c r="T212" s="266"/>
      <c r="U212" s="266"/>
      <c r="V212" s="266"/>
      <c r="W212" s="266"/>
      <c r="X212" s="266"/>
      <c r="Y212" s="266"/>
      <c r="Z212" s="266"/>
    </row>
    <row r="213" spans="1:62" s="20" customFormat="1" ht="24.95" customHeight="1" x14ac:dyDescent="0.2">
      <c r="A213" s="18"/>
      <c r="B213" s="262" t="s">
        <v>93</v>
      </c>
      <c r="C213" s="263"/>
      <c r="D213" s="263"/>
      <c r="E213" s="263"/>
      <c r="F213" s="263"/>
      <c r="G213" s="263"/>
      <c r="H213" s="263"/>
      <c r="I213" s="263"/>
      <c r="J213" s="263"/>
      <c r="K213" s="263"/>
      <c r="L213" s="263"/>
      <c r="M213" s="263"/>
      <c r="N213" s="263"/>
      <c r="O213" s="264"/>
      <c r="P213" s="189">
        <f>SUM(P197:P209)</f>
        <v>0</v>
      </c>
      <c r="Q213" s="266"/>
      <c r="R213" s="266"/>
      <c r="S213" s="266"/>
      <c r="T213" s="266"/>
      <c r="U213" s="266"/>
      <c r="V213" s="266"/>
      <c r="W213" s="266"/>
      <c r="X213" s="266"/>
      <c r="Y213" s="266"/>
      <c r="Z213" s="266"/>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9"/>
    </row>
    <row r="214" spans="1:62" ht="18.75" customHeight="1" x14ac:dyDescent="0.2">
      <c r="B214" s="6" t="s">
        <v>251</v>
      </c>
      <c r="C214" s="364" t="s">
        <v>252</v>
      </c>
      <c r="D214" s="365"/>
      <c r="E214" s="365"/>
      <c r="F214" s="365"/>
      <c r="G214" s="365"/>
      <c r="H214" s="365"/>
      <c r="I214" s="365"/>
      <c r="J214" s="365"/>
      <c r="K214" s="365"/>
      <c r="L214" s="365"/>
      <c r="M214" s="365"/>
      <c r="N214" s="365"/>
      <c r="O214" s="366"/>
      <c r="P214" s="8"/>
      <c r="Q214" s="258"/>
      <c r="R214" s="259"/>
      <c r="S214" s="259"/>
      <c r="T214" s="259"/>
      <c r="U214" s="259"/>
      <c r="V214" s="259"/>
      <c r="W214" s="259"/>
      <c r="X214" s="259"/>
      <c r="Y214" s="259"/>
      <c r="Z214" s="260"/>
    </row>
    <row r="215" spans="1:62" ht="29.25" customHeight="1" x14ac:dyDescent="0.2">
      <c r="B215" s="11" t="s">
        <v>253</v>
      </c>
      <c r="C215" s="265" t="s">
        <v>254</v>
      </c>
      <c r="D215" s="265"/>
      <c r="E215" s="265"/>
      <c r="F215" s="265"/>
      <c r="G215" s="15" t="s">
        <v>57</v>
      </c>
      <c r="H215" s="265" t="s">
        <v>255</v>
      </c>
      <c r="I215" s="265"/>
      <c r="J215" s="265"/>
      <c r="K215" s="265"/>
      <c r="L215" s="265"/>
      <c r="M215" s="265"/>
      <c r="N215" s="265"/>
      <c r="O215" s="265"/>
      <c r="P215" s="7"/>
      <c r="Q215" s="258"/>
      <c r="R215" s="259"/>
      <c r="S215" s="259"/>
      <c r="T215" s="259"/>
      <c r="U215" s="259"/>
      <c r="V215" s="259"/>
      <c r="W215" s="259"/>
      <c r="X215" s="259"/>
      <c r="Y215" s="259"/>
      <c r="Z215" s="260"/>
    </row>
    <row r="216" spans="1:62" ht="20.100000000000001" customHeight="1" x14ac:dyDescent="0.2">
      <c r="B216" s="11" t="s">
        <v>256</v>
      </c>
      <c r="C216" s="265" t="s">
        <v>257</v>
      </c>
      <c r="D216" s="265"/>
      <c r="E216" s="265"/>
      <c r="F216" s="265"/>
      <c r="G216" s="15"/>
      <c r="H216" s="265" t="s">
        <v>3470</v>
      </c>
      <c r="I216" s="265"/>
      <c r="J216" s="265"/>
      <c r="K216" s="265"/>
      <c r="L216" s="265"/>
      <c r="M216" s="265"/>
      <c r="N216" s="265"/>
      <c r="O216" s="265"/>
      <c r="P216" s="7"/>
      <c r="Q216" s="258"/>
      <c r="R216" s="259"/>
      <c r="S216" s="259"/>
      <c r="T216" s="259"/>
      <c r="U216" s="259"/>
      <c r="V216" s="259"/>
      <c r="W216" s="259"/>
      <c r="X216" s="259"/>
      <c r="Y216" s="259"/>
      <c r="Z216" s="260"/>
    </row>
    <row r="217" spans="1:62" ht="20.100000000000001" customHeight="1" x14ac:dyDescent="0.2">
      <c r="B217" s="11" t="s">
        <v>258</v>
      </c>
      <c r="C217" s="265" t="s">
        <v>259</v>
      </c>
      <c r="D217" s="265"/>
      <c r="E217" s="265"/>
      <c r="F217" s="265"/>
      <c r="G217" s="15" t="s">
        <v>57</v>
      </c>
      <c r="H217" s="265" t="s">
        <v>260</v>
      </c>
      <c r="I217" s="265"/>
      <c r="J217" s="265"/>
      <c r="K217" s="265"/>
      <c r="L217" s="265"/>
      <c r="M217" s="265"/>
      <c r="N217" s="265"/>
      <c r="O217" s="265"/>
      <c r="P217" s="7"/>
      <c r="Q217" s="258"/>
      <c r="R217" s="259"/>
      <c r="S217" s="259"/>
      <c r="T217" s="259"/>
      <c r="U217" s="259"/>
      <c r="V217" s="259"/>
      <c r="W217" s="259"/>
      <c r="X217" s="259"/>
      <c r="Y217" s="259"/>
      <c r="Z217" s="260"/>
    </row>
    <row r="218" spans="1:62" ht="20.100000000000001" customHeight="1" x14ac:dyDescent="0.2">
      <c r="B218" s="11" t="s">
        <v>261</v>
      </c>
      <c r="C218" s="265" t="s">
        <v>262</v>
      </c>
      <c r="D218" s="265"/>
      <c r="E218" s="265"/>
      <c r="F218" s="265"/>
      <c r="G218" s="15" t="s">
        <v>57</v>
      </c>
      <c r="H218" s="265" t="s">
        <v>263</v>
      </c>
      <c r="I218" s="265"/>
      <c r="J218" s="265"/>
      <c r="K218" s="265"/>
      <c r="L218" s="265"/>
      <c r="M218" s="265"/>
      <c r="N218" s="265"/>
      <c r="O218" s="265"/>
      <c r="P218" s="7"/>
      <c r="Q218" s="258"/>
      <c r="R218" s="259"/>
      <c r="S218" s="259"/>
      <c r="T218" s="259"/>
      <c r="U218" s="259"/>
      <c r="V218" s="259"/>
      <c r="W218" s="259"/>
      <c r="X218" s="259"/>
      <c r="Y218" s="259"/>
      <c r="Z218" s="260"/>
    </row>
    <row r="219" spans="1:62" ht="30" customHeight="1" x14ac:dyDescent="0.2">
      <c r="B219" s="11" t="s">
        <v>264</v>
      </c>
      <c r="C219" s="265" t="s">
        <v>265</v>
      </c>
      <c r="D219" s="265"/>
      <c r="E219" s="265"/>
      <c r="F219" s="265"/>
      <c r="G219" s="15"/>
      <c r="H219" s="265" t="s">
        <v>2919</v>
      </c>
      <c r="I219" s="265"/>
      <c r="J219" s="265"/>
      <c r="K219" s="265"/>
      <c r="L219" s="265"/>
      <c r="M219" s="265"/>
      <c r="N219" s="265"/>
      <c r="O219" s="265"/>
      <c r="P219" s="7"/>
      <c r="Q219" s="258"/>
      <c r="R219" s="259"/>
      <c r="S219" s="259"/>
      <c r="T219" s="259"/>
      <c r="U219" s="259"/>
      <c r="V219" s="259"/>
      <c r="W219" s="259"/>
      <c r="X219" s="259"/>
      <c r="Y219" s="259"/>
      <c r="Z219" s="260"/>
    </row>
    <row r="220" spans="1:62" ht="25.5" customHeight="1" x14ac:dyDescent="0.2">
      <c r="B220" s="266" t="s">
        <v>92</v>
      </c>
      <c r="C220" s="266"/>
      <c r="D220" s="266"/>
      <c r="E220" s="266"/>
      <c r="F220" s="266"/>
      <c r="G220" s="266"/>
      <c r="H220" s="266"/>
      <c r="I220" s="266"/>
      <c r="J220" s="266"/>
      <c r="K220" s="266"/>
      <c r="L220" s="266"/>
      <c r="M220" s="266"/>
      <c r="N220" s="266"/>
      <c r="O220" s="266"/>
      <c r="P220" s="189">
        <f>COUNTIF(P215:P219,"N/A")</f>
        <v>0</v>
      </c>
      <c r="Q220" s="266"/>
      <c r="R220" s="266"/>
      <c r="S220" s="266"/>
      <c r="T220" s="266"/>
      <c r="U220" s="266"/>
      <c r="V220" s="266"/>
      <c r="W220" s="266"/>
      <c r="X220" s="266"/>
      <c r="Y220" s="266"/>
      <c r="Z220" s="266"/>
    </row>
    <row r="221" spans="1:62" ht="25.5" customHeight="1" x14ac:dyDescent="0.2">
      <c r="B221" s="266" t="s">
        <v>812</v>
      </c>
      <c r="C221" s="266"/>
      <c r="D221" s="266"/>
      <c r="E221" s="266"/>
      <c r="F221" s="266"/>
      <c r="G221" s="266"/>
      <c r="H221" s="266"/>
      <c r="I221" s="266"/>
      <c r="J221" s="266"/>
      <c r="K221" s="266"/>
      <c r="L221" s="266"/>
      <c r="M221" s="266"/>
      <c r="N221" s="266"/>
      <c r="O221" s="266"/>
      <c r="P221" s="189">
        <f>COUNTIFS(G215:G219,"M",P215:P219,"N/A")</f>
        <v>0</v>
      </c>
      <c r="Q221" s="266"/>
      <c r="R221" s="266"/>
      <c r="S221" s="266"/>
      <c r="T221" s="266"/>
      <c r="U221" s="266"/>
      <c r="V221" s="266"/>
      <c r="W221" s="266"/>
      <c r="X221" s="266"/>
      <c r="Y221" s="266"/>
      <c r="Z221" s="266"/>
    </row>
    <row r="222" spans="1:62" ht="25.5" customHeight="1" x14ac:dyDescent="0.2">
      <c r="B222" s="266" t="s">
        <v>813</v>
      </c>
      <c r="C222" s="266"/>
      <c r="D222" s="266"/>
      <c r="E222" s="266"/>
      <c r="F222" s="266"/>
      <c r="G222" s="266"/>
      <c r="H222" s="266"/>
      <c r="I222" s="266"/>
      <c r="J222" s="266"/>
      <c r="K222" s="266"/>
      <c r="L222" s="266"/>
      <c r="M222" s="266"/>
      <c r="N222" s="266"/>
      <c r="O222" s="266"/>
      <c r="P222" s="189">
        <f>COUNTIFS(G215:G219,"M",P215:P219,"1")</f>
        <v>0</v>
      </c>
      <c r="Q222" s="266"/>
      <c r="R222" s="266"/>
      <c r="S222" s="266"/>
      <c r="T222" s="266"/>
      <c r="U222" s="266"/>
      <c r="V222" s="266"/>
      <c r="W222" s="266"/>
      <c r="X222" s="266"/>
      <c r="Y222" s="266"/>
      <c r="Z222" s="266"/>
    </row>
    <row r="223" spans="1:62" s="20" customFormat="1" ht="24.95" customHeight="1" x14ac:dyDescent="0.2">
      <c r="A223" s="18"/>
      <c r="B223" s="266" t="s">
        <v>93</v>
      </c>
      <c r="C223" s="266"/>
      <c r="D223" s="266"/>
      <c r="E223" s="266"/>
      <c r="F223" s="266"/>
      <c r="G223" s="266"/>
      <c r="H223" s="266"/>
      <c r="I223" s="266"/>
      <c r="J223" s="266"/>
      <c r="K223" s="266"/>
      <c r="L223" s="266"/>
      <c r="M223" s="266"/>
      <c r="N223" s="266"/>
      <c r="O223" s="266"/>
      <c r="P223" s="189">
        <f>SUM(P215:P219)</f>
        <v>0</v>
      </c>
      <c r="Q223" s="266"/>
      <c r="R223" s="266"/>
      <c r="S223" s="266"/>
      <c r="T223" s="266"/>
      <c r="U223" s="266"/>
      <c r="V223" s="266"/>
      <c r="W223" s="266"/>
      <c r="X223" s="266"/>
      <c r="Y223" s="266"/>
      <c r="Z223" s="266"/>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9"/>
    </row>
    <row r="224" spans="1:62" ht="20.100000000000001" customHeight="1" x14ac:dyDescent="0.2">
      <c r="B224" s="6" t="s">
        <v>266</v>
      </c>
      <c r="C224" s="364" t="s">
        <v>33</v>
      </c>
      <c r="D224" s="365"/>
      <c r="E224" s="365"/>
      <c r="F224" s="365"/>
      <c r="G224" s="365"/>
      <c r="H224" s="365"/>
      <c r="I224" s="365"/>
      <c r="J224" s="365"/>
      <c r="K224" s="365"/>
      <c r="L224" s="365"/>
      <c r="M224" s="365"/>
      <c r="N224" s="365"/>
      <c r="O224" s="366"/>
      <c r="P224" s="8"/>
      <c r="Q224" s="258"/>
      <c r="R224" s="259"/>
      <c r="S224" s="259"/>
      <c r="T224" s="259"/>
      <c r="U224" s="259"/>
      <c r="V224" s="259"/>
      <c r="W224" s="259"/>
      <c r="X224" s="259"/>
      <c r="Y224" s="259"/>
      <c r="Z224" s="260"/>
    </row>
    <row r="225" spans="1:62" ht="102.75" customHeight="1" x14ac:dyDescent="0.2">
      <c r="B225" s="11" t="s">
        <v>267</v>
      </c>
      <c r="C225" s="265" t="s">
        <v>268</v>
      </c>
      <c r="D225" s="265"/>
      <c r="E225" s="265"/>
      <c r="F225" s="265"/>
      <c r="G225" s="15"/>
      <c r="H225" s="265" t="s">
        <v>3471</v>
      </c>
      <c r="I225" s="265"/>
      <c r="J225" s="265"/>
      <c r="K225" s="265"/>
      <c r="L225" s="265"/>
      <c r="M225" s="265"/>
      <c r="N225" s="265"/>
      <c r="O225" s="265"/>
      <c r="P225" s="7"/>
      <c r="Q225" s="258"/>
      <c r="R225" s="259"/>
      <c r="S225" s="259"/>
      <c r="T225" s="259"/>
      <c r="U225" s="259"/>
      <c r="V225" s="259"/>
      <c r="W225" s="259"/>
      <c r="X225" s="259"/>
      <c r="Y225" s="259"/>
      <c r="Z225" s="260"/>
    </row>
    <row r="226" spans="1:62" ht="45" customHeight="1" x14ac:dyDescent="0.2">
      <c r="B226" s="11" t="s">
        <v>269</v>
      </c>
      <c r="C226" s="265" t="s">
        <v>270</v>
      </c>
      <c r="D226" s="265"/>
      <c r="E226" s="265"/>
      <c r="F226" s="265"/>
      <c r="G226" s="15"/>
      <c r="H226" s="265" t="s">
        <v>3472</v>
      </c>
      <c r="I226" s="265"/>
      <c r="J226" s="265"/>
      <c r="K226" s="265"/>
      <c r="L226" s="265"/>
      <c r="M226" s="265"/>
      <c r="N226" s="265"/>
      <c r="O226" s="265"/>
      <c r="P226" s="7"/>
      <c r="Q226" s="258"/>
      <c r="R226" s="259"/>
      <c r="S226" s="259"/>
      <c r="T226" s="259"/>
      <c r="U226" s="259"/>
      <c r="V226" s="259"/>
      <c r="W226" s="259"/>
      <c r="X226" s="259"/>
      <c r="Y226" s="259"/>
      <c r="Z226" s="260"/>
    </row>
    <row r="227" spans="1:62" ht="61.5" customHeight="1" x14ac:dyDescent="0.2">
      <c r="B227" s="11" t="s">
        <v>271</v>
      </c>
      <c r="C227" s="265" t="s">
        <v>272</v>
      </c>
      <c r="D227" s="265"/>
      <c r="E227" s="265"/>
      <c r="F227" s="265"/>
      <c r="G227" s="15"/>
      <c r="H227" s="265" t="s">
        <v>273</v>
      </c>
      <c r="I227" s="265"/>
      <c r="J227" s="265"/>
      <c r="K227" s="265"/>
      <c r="L227" s="265"/>
      <c r="M227" s="265"/>
      <c r="N227" s="265"/>
      <c r="O227" s="265"/>
      <c r="P227" s="7"/>
      <c r="Q227" s="258"/>
      <c r="R227" s="259"/>
      <c r="S227" s="259"/>
      <c r="T227" s="259"/>
      <c r="U227" s="259"/>
      <c r="V227" s="259"/>
      <c r="W227" s="259"/>
      <c r="X227" s="259"/>
      <c r="Y227" s="259"/>
      <c r="Z227" s="260"/>
    </row>
    <row r="228" spans="1:62" ht="75" customHeight="1" x14ac:dyDescent="0.2">
      <c r="B228" s="11" t="s">
        <v>274</v>
      </c>
      <c r="C228" s="265" t="s">
        <v>2047</v>
      </c>
      <c r="D228" s="265"/>
      <c r="E228" s="265"/>
      <c r="F228" s="265"/>
      <c r="G228" s="15"/>
      <c r="H228" s="265" t="s">
        <v>2048</v>
      </c>
      <c r="I228" s="265"/>
      <c r="J228" s="265"/>
      <c r="K228" s="265"/>
      <c r="L228" s="265"/>
      <c r="M228" s="265"/>
      <c r="N228" s="265"/>
      <c r="O228" s="265"/>
      <c r="P228" s="7"/>
      <c r="Q228" s="258"/>
      <c r="R228" s="259"/>
      <c r="S228" s="259"/>
      <c r="T228" s="259"/>
      <c r="U228" s="259"/>
      <c r="V228" s="259"/>
      <c r="W228" s="259"/>
      <c r="X228" s="259"/>
      <c r="Y228" s="259"/>
      <c r="Z228" s="260"/>
    </row>
    <row r="229" spans="1:62" ht="25.5" customHeight="1" x14ac:dyDescent="0.2">
      <c r="B229" s="266" t="s">
        <v>92</v>
      </c>
      <c r="C229" s="266"/>
      <c r="D229" s="266"/>
      <c r="E229" s="266"/>
      <c r="F229" s="266"/>
      <c r="G229" s="266"/>
      <c r="H229" s="266"/>
      <c r="I229" s="266"/>
      <c r="J229" s="266"/>
      <c r="K229" s="266"/>
      <c r="L229" s="266"/>
      <c r="M229" s="266"/>
      <c r="N229" s="266"/>
      <c r="O229" s="266"/>
      <c r="P229" s="189">
        <f>COUNTIF(P225:P228,"N/A")</f>
        <v>0</v>
      </c>
      <c r="Q229" s="266"/>
      <c r="R229" s="266"/>
      <c r="S229" s="266"/>
      <c r="T229" s="266"/>
      <c r="U229" s="266"/>
      <c r="V229" s="266"/>
      <c r="W229" s="266"/>
      <c r="X229" s="266"/>
      <c r="Y229" s="266"/>
      <c r="Z229" s="266"/>
    </row>
    <row r="230" spans="1:62" ht="25.5" customHeight="1" x14ac:dyDescent="0.2">
      <c r="B230" s="266" t="s">
        <v>812</v>
      </c>
      <c r="C230" s="266"/>
      <c r="D230" s="266"/>
      <c r="E230" s="266"/>
      <c r="F230" s="266"/>
      <c r="G230" s="266"/>
      <c r="H230" s="266"/>
      <c r="I230" s="266"/>
      <c r="J230" s="266"/>
      <c r="K230" s="266"/>
      <c r="L230" s="266"/>
      <c r="M230" s="266"/>
      <c r="N230" s="266"/>
      <c r="O230" s="266"/>
      <c r="P230" s="189">
        <f>COUNTIFS(G225:G228,"M",P225:P228,"N/A")</f>
        <v>0</v>
      </c>
      <c r="Q230" s="266"/>
      <c r="R230" s="266"/>
      <c r="S230" s="266"/>
      <c r="T230" s="266"/>
      <c r="U230" s="266"/>
      <c r="V230" s="266"/>
      <c r="W230" s="266"/>
      <c r="X230" s="266"/>
      <c r="Y230" s="266"/>
      <c r="Z230" s="266"/>
    </row>
    <row r="231" spans="1:62" ht="25.5" customHeight="1" x14ac:dyDescent="0.2">
      <c r="B231" s="266" t="s">
        <v>813</v>
      </c>
      <c r="C231" s="266"/>
      <c r="D231" s="266"/>
      <c r="E231" s="266"/>
      <c r="F231" s="266"/>
      <c r="G231" s="266"/>
      <c r="H231" s="266"/>
      <c r="I231" s="266"/>
      <c r="J231" s="266"/>
      <c r="K231" s="266"/>
      <c r="L231" s="266"/>
      <c r="M231" s="266"/>
      <c r="N231" s="266"/>
      <c r="O231" s="266"/>
      <c r="P231" s="189">
        <f>COUNTIFS(G225:G228,"M",P225:P228,"1")</f>
        <v>0</v>
      </c>
      <c r="Q231" s="266"/>
      <c r="R231" s="266"/>
      <c r="S231" s="266"/>
      <c r="T231" s="266"/>
      <c r="U231" s="266"/>
      <c r="V231" s="266"/>
      <c r="W231" s="266"/>
      <c r="X231" s="266"/>
      <c r="Y231" s="266"/>
      <c r="Z231" s="266"/>
    </row>
    <row r="232" spans="1:62" s="20" customFormat="1" ht="24.95" customHeight="1" x14ac:dyDescent="0.2">
      <c r="A232" s="18"/>
      <c r="B232" s="266" t="s">
        <v>93</v>
      </c>
      <c r="C232" s="266"/>
      <c r="D232" s="266"/>
      <c r="E232" s="266"/>
      <c r="F232" s="266"/>
      <c r="G232" s="266"/>
      <c r="H232" s="266"/>
      <c r="I232" s="266"/>
      <c r="J232" s="266"/>
      <c r="K232" s="266"/>
      <c r="L232" s="266"/>
      <c r="M232" s="266"/>
      <c r="N232" s="266"/>
      <c r="O232" s="266"/>
      <c r="P232" s="189">
        <f>SUM(P225:P228)</f>
        <v>0</v>
      </c>
      <c r="Q232" s="266"/>
      <c r="R232" s="266"/>
      <c r="S232" s="266"/>
      <c r="T232" s="266"/>
      <c r="U232" s="266"/>
      <c r="V232" s="266"/>
      <c r="W232" s="266"/>
      <c r="X232" s="266"/>
      <c r="Y232" s="266"/>
      <c r="Z232" s="266"/>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9"/>
    </row>
    <row r="233" spans="1:62" ht="18.75" customHeight="1" x14ac:dyDescent="0.2">
      <c r="B233" s="6" t="s">
        <v>275</v>
      </c>
      <c r="C233" s="364" t="s">
        <v>34</v>
      </c>
      <c r="D233" s="365"/>
      <c r="E233" s="365"/>
      <c r="F233" s="365"/>
      <c r="G233" s="365"/>
      <c r="H233" s="365"/>
      <c r="I233" s="365"/>
      <c r="J233" s="365"/>
      <c r="K233" s="365"/>
      <c r="L233" s="365"/>
      <c r="M233" s="365"/>
      <c r="N233" s="365"/>
      <c r="O233" s="366"/>
      <c r="P233" s="8"/>
      <c r="Q233" s="258"/>
      <c r="R233" s="259"/>
      <c r="S233" s="259"/>
      <c r="T233" s="259"/>
      <c r="U233" s="259"/>
      <c r="V233" s="259"/>
      <c r="W233" s="259"/>
      <c r="X233" s="259"/>
      <c r="Y233" s="259"/>
      <c r="Z233" s="260"/>
    </row>
    <row r="234" spans="1:62" ht="44.25" customHeight="1" x14ac:dyDescent="0.2">
      <c r="B234" s="11" t="s">
        <v>276</v>
      </c>
      <c r="C234" s="265" t="s">
        <v>270</v>
      </c>
      <c r="D234" s="265"/>
      <c r="E234" s="265"/>
      <c r="F234" s="265"/>
      <c r="G234" s="15"/>
      <c r="H234" s="265" t="s">
        <v>277</v>
      </c>
      <c r="I234" s="265"/>
      <c r="J234" s="265"/>
      <c r="K234" s="265"/>
      <c r="L234" s="265"/>
      <c r="M234" s="265"/>
      <c r="N234" s="265"/>
      <c r="O234" s="265"/>
      <c r="P234" s="7"/>
      <c r="Q234" s="258"/>
      <c r="R234" s="259"/>
      <c r="S234" s="259"/>
      <c r="T234" s="259"/>
      <c r="U234" s="259"/>
      <c r="V234" s="259"/>
      <c r="W234" s="259"/>
      <c r="X234" s="259"/>
      <c r="Y234" s="259"/>
      <c r="Z234" s="260"/>
    </row>
    <row r="235" spans="1:62" ht="25.5" customHeight="1" x14ac:dyDescent="0.2">
      <c r="B235" s="266" t="s">
        <v>92</v>
      </c>
      <c r="C235" s="266"/>
      <c r="D235" s="266"/>
      <c r="E235" s="266"/>
      <c r="F235" s="266"/>
      <c r="G235" s="266"/>
      <c r="H235" s="266"/>
      <c r="I235" s="266"/>
      <c r="J235" s="266"/>
      <c r="K235" s="266"/>
      <c r="L235" s="266"/>
      <c r="M235" s="266"/>
      <c r="N235" s="266"/>
      <c r="O235" s="266"/>
      <c r="P235" s="189">
        <f>COUNTIF(P234,"N/A")</f>
        <v>0</v>
      </c>
      <c r="Q235" s="266"/>
      <c r="R235" s="266"/>
      <c r="S235" s="266"/>
      <c r="T235" s="266"/>
      <c r="U235" s="266"/>
      <c r="V235" s="266"/>
      <c r="W235" s="266"/>
      <c r="X235" s="266"/>
      <c r="Y235" s="266"/>
      <c r="Z235" s="266"/>
    </row>
    <row r="236" spans="1:62" ht="25.5" customHeight="1" x14ac:dyDescent="0.2">
      <c r="B236" s="266" t="s">
        <v>812</v>
      </c>
      <c r="C236" s="266"/>
      <c r="D236" s="266"/>
      <c r="E236" s="266"/>
      <c r="F236" s="266"/>
      <c r="G236" s="266"/>
      <c r="H236" s="266"/>
      <c r="I236" s="266"/>
      <c r="J236" s="266"/>
      <c r="K236" s="266"/>
      <c r="L236" s="266"/>
      <c r="M236" s="266"/>
      <c r="N236" s="266"/>
      <c r="O236" s="266"/>
      <c r="P236" s="189">
        <f>COUNTIFS(G234,"M",P234,"N/A")</f>
        <v>0</v>
      </c>
      <c r="Q236" s="266"/>
      <c r="R236" s="266"/>
      <c r="S236" s="266"/>
      <c r="T236" s="266"/>
      <c r="U236" s="266"/>
      <c r="V236" s="266"/>
      <c r="W236" s="266"/>
      <c r="X236" s="266"/>
      <c r="Y236" s="266"/>
      <c r="Z236" s="266"/>
    </row>
    <row r="237" spans="1:62" ht="25.5" customHeight="1" x14ac:dyDescent="0.2">
      <c r="B237" s="266" t="s">
        <v>813</v>
      </c>
      <c r="C237" s="266"/>
      <c r="D237" s="266"/>
      <c r="E237" s="266"/>
      <c r="F237" s="266"/>
      <c r="G237" s="266"/>
      <c r="H237" s="266"/>
      <c r="I237" s="266"/>
      <c r="J237" s="266"/>
      <c r="K237" s="266"/>
      <c r="L237" s="266"/>
      <c r="M237" s="266"/>
      <c r="N237" s="266"/>
      <c r="O237" s="266"/>
      <c r="P237" s="189">
        <f>COUNTIFS(G234,"M",P234,"1")</f>
        <v>0</v>
      </c>
      <c r="Q237" s="266"/>
      <c r="R237" s="266"/>
      <c r="S237" s="266"/>
      <c r="T237" s="266"/>
      <c r="U237" s="266"/>
      <c r="V237" s="266"/>
      <c r="W237" s="266"/>
      <c r="X237" s="266"/>
      <c r="Y237" s="266"/>
      <c r="Z237" s="266"/>
    </row>
    <row r="238" spans="1:62" s="20" customFormat="1" ht="24.95" customHeight="1" x14ac:dyDescent="0.2">
      <c r="A238" s="18"/>
      <c r="B238" s="266" t="s">
        <v>93</v>
      </c>
      <c r="C238" s="266"/>
      <c r="D238" s="266"/>
      <c r="E238" s="266"/>
      <c r="F238" s="266"/>
      <c r="G238" s="266"/>
      <c r="H238" s="266"/>
      <c r="I238" s="266"/>
      <c r="J238" s="266"/>
      <c r="K238" s="266"/>
      <c r="L238" s="266"/>
      <c r="M238" s="266"/>
      <c r="N238" s="266"/>
      <c r="O238" s="266"/>
      <c r="P238" s="189">
        <f>SUM(P234)</f>
        <v>0</v>
      </c>
      <c r="Q238" s="266"/>
      <c r="R238" s="266"/>
      <c r="S238" s="266"/>
      <c r="T238" s="266"/>
      <c r="U238" s="266"/>
      <c r="V238" s="266"/>
      <c r="W238" s="266"/>
      <c r="X238" s="266"/>
      <c r="Y238" s="266"/>
      <c r="Z238" s="266"/>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9"/>
    </row>
    <row r="239" spans="1:62" ht="20.100000000000001" customHeight="1" x14ac:dyDescent="0.2">
      <c r="B239" s="6" t="s">
        <v>278</v>
      </c>
      <c r="C239" s="364" t="s">
        <v>35</v>
      </c>
      <c r="D239" s="365"/>
      <c r="E239" s="365"/>
      <c r="F239" s="365"/>
      <c r="G239" s="365"/>
      <c r="H239" s="365"/>
      <c r="I239" s="365"/>
      <c r="J239" s="365"/>
      <c r="K239" s="365"/>
      <c r="L239" s="365"/>
      <c r="M239" s="365"/>
      <c r="N239" s="365"/>
      <c r="O239" s="366"/>
      <c r="P239" s="8"/>
      <c r="Q239" s="258"/>
      <c r="R239" s="259"/>
      <c r="S239" s="259"/>
      <c r="T239" s="259"/>
      <c r="U239" s="259"/>
      <c r="V239" s="259"/>
      <c r="W239" s="259"/>
      <c r="X239" s="259"/>
      <c r="Y239" s="259"/>
      <c r="Z239" s="260"/>
    </row>
    <row r="240" spans="1:62" ht="30" customHeight="1" x14ac:dyDescent="0.2">
      <c r="B240" s="11" t="s">
        <v>279</v>
      </c>
      <c r="C240" s="265" t="s">
        <v>3473</v>
      </c>
      <c r="D240" s="265"/>
      <c r="E240" s="265"/>
      <c r="F240" s="265"/>
      <c r="G240" s="15"/>
      <c r="H240" s="265" t="s">
        <v>280</v>
      </c>
      <c r="I240" s="265"/>
      <c r="J240" s="265"/>
      <c r="K240" s="265"/>
      <c r="L240" s="265"/>
      <c r="M240" s="265"/>
      <c r="N240" s="265"/>
      <c r="O240" s="265"/>
      <c r="P240" s="7"/>
      <c r="Q240" s="258"/>
      <c r="R240" s="259"/>
      <c r="S240" s="259"/>
      <c r="T240" s="259"/>
      <c r="U240" s="259"/>
      <c r="V240" s="259"/>
      <c r="W240" s="259"/>
      <c r="X240" s="259"/>
      <c r="Y240" s="259"/>
      <c r="Z240" s="260"/>
    </row>
    <row r="241" spans="1:62" ht="29.25" customHeight="1" x14ac:dyDescent="0.2">
      <c r="B241" s="11" t="s">
        <v>279</v>
      </c>
      <c r="C241" s="265" t="s">
        <v>281</v>
      </c>
      <c r="D241" s="265"/>
      <c r="E241" s="265"/>
      <c r="F241" s="265"/>
      <c r="G241" s="15"/>
      <c r="H241" s="265" t="s">
        <v>282</v>
      </c>
      <c r="I241" s="265"/>
      <c r="J241" s="265"/>
      <c r="K241" s="265"/>
      <c r="L241" s="265"/>
      <c r="M241" s="265"/>
      <c r="N241" s="265"/>
      <c r="O241" s="265"/>
      <c r="P241" s="7"/>
      <c r="Q241" s="258"/>
      <c r="R241" s="259"/>
      <c r="S241" s="259"/>
      <c r="T241" s="259"/>
      <c r="U241" s="259"/>
      <c r="V241" s="259"/>
      <c r="W241" s="259"/>
      <c r="X241" s="259"/>
      <c r="Y241" s="259"/>
      <c r="Z241" s="260"/>
    </row>
    <row r="242" spans="1:62" ht="25.5" customHeight="1" x14ac:dyDescent="0.2">
      <c r="B242" s="266" t="s">
        <v>92</v>
      </c>
      <c r="C242" s="266"/>
      <c r="D242" s="266"/>
      <c r="E242" s="266"/>
      <c r="F242" s="266"/>
      <c r="G242" s="266"/>
      <c r="H242" s="266"/>
      <c r="I242" s="266"/>
      <c r="J242" s="266"/>
      <c r="K242" s="266"/>
      <c r="L242" s="266"/>
      <c r="M242" s="266"/>
      <c r="N242" s="266"/>
      <c r="O242" s="266"/>
      <c r="P242" s="189">
        <f>COUNTIF(P240:P241,"N/A")</f>
        <v>0</v>
      </c>
      <c r="Q242" s="266"/>
      <c r="R242" s="266"/>
      <c r="S242" s="266"/>
      <c r="T242" s="266"/>
      <c r="U242" s="266"/>
      <c r="V242" s="266"/>
      <c r="W242" s="266"/>
      <c r="X242" s="266"/>
      <c r="Y242" s="266"/>
      <c r="Z242" s="266"/>
    </row>
    <row r="243" spans="1:62" ht="25.5" customHeight="1" x14ac:dyDescent="0.2">
      <c r="B243" s="266" t="s">
        <v>812</v>
      </c>
      <c r="C243" s="266"/>
      <c r="D243" s="266"/>
      <c r="E243" s="266"/>
      <c r="F243" s="266"/>
      <c r="G243" s="266"/>
      <c r="H243" s="266"/>
      <c r="I243" s="266"/>
      <c r="J243" s="266"/>
      <c r="K243" s="266"/>
      <c r="L243" s="266"/>
      <c r="M243" s="266"/>
      <c r="N243" s="266"/>
      <c r="O243" s="266"/>
      <c r="P243" s="189">
        <f>COUNTIFS(G240:G241,"M",P240:P241,"N/A")</f>
        <v>0</v>
      </c>
      <c r="Q243" s="266"/>
      <c r="R243" s="266"/>
      <c r="S243" s="266"/>
      <c r="T243" s="266"/>
      <c r="U243" s="266"/>
      <c r="V243" s="266"/>
      <c r="W243" s="266"/>
      <c r="X243" s="266"/>
      <c r="Y243" s="266"/>
      <c r="Z243" s="266"/>
    </row>
    <row r="244" spans="1:62" ht="25.5" customHeight="1" x14ac:dyDescent="0.2">
      <c r="B244" s="266" t="s">
        <v>813</v>
      </c>
      <c r="C244" s="266"/>
      <c r="D244" s="266"/>
      <c r="E244" s="266"/>
      <c r="F244" s="266"/>
      <c r="G244" s="266"/>
      <c r="H244" s="266"/>
      <c r="I244" s="266"/>
      <c r="J244" s="266"/>
      <c r="K244" s="266"/>
      <c r="L244" s="266"/>
      <c r="M244" s="266"/>
      <c r="N244" s="266"/>
      <c r="O244" s="266"/>
      <c r="P244" s="189">
        <f>COUNTIFS(G240:G241,"M",P240:P241,"1")</f>
        <v>0</v>
      </c>
      <c r="Q244" s="266"/>
      <c r="R244" s="266"/>
      <c r="S244" s="266"/>
      <c r="T244" s="266"/>
      <c r="U244" s="266"/>
      <c r="V244" s="266"/>
      <c r="W244" s="266"/>
      <c r="X244" s="266"/>
      <c r="Y244" s="266"/>
      <c r="Z244" s="266"/>
    </row>
    <row r="245" spans="1:62" s="20" customFormat="1" ht="24.95" customHeight="1" x14ac:dyDescent="0.2">
      <c r="A245" s="18"/>
      <c r="B245" s="266" t="s">
        <v>93</v>
      </c>
      <c r="C245" s="266"/>
      <c r="D245" s="266"/>
      <c r="E245" s="266"/>
      <c r="F245" s="266"/>
      <c r="G245" s="266"/>
      <c r="H245" s="266"/>
      <c r="I245" s="266"/>
      <c r="J245" s="266"/>
      <c r="K245" s="266"/>
      <c r="L245" s="266"/>
      <c r="M245" s="266"/>
      <c r="N245" s="266"/>
      <c r="O245" s="266"/>
      <c r="P245" s="189">
        <f>SUM(P240:P241)</f>
        <v>0</v>
      </c>
      <c r="Q245" s="266"/>
      <c r="R245" s="266"/>
      <c r="S245" s="266"/>
      <c r="T245" s="266"/>
      <c r="U245" s="266"/>
      <c r="V245" s="266"/>
      <c r="W245" s="266"/>
      <c r="X245" s="266"/>
      <c r="Y245" s="266"/>
      <c r="Z245" s="266"/>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9"/>
    </row>
    <row r="246" spans="1:62" ht="20.100000000000001" customHeight="1" x14ac:dyDescent="0.2">
      <c r="B246" s="6">
        <v>2</v>
      </c>
      <c r="C246" s="364" t="s">
        <v>283</v>
      </c>
      <c r="D246" s="365"/>
      <c r="E246" s="365"/>
      <c r="F246" s="365"/>
      <c r="G246" s="365"/>
      <c r="H246" s="365"/>
      <c r="I246" s="365"/>
      <c r="J246" s="365"/>
      <c r="K246" s="365"/>
      <c r="L246" s="365"/>
      <c r="M246" s="365"/>
      <c r="N246" s="365"/>
      <c r="O246" s="366"/>
      <c r="P246" s="8"/>
      <c r="Q246" s="258"/>
      <c r="R246" s="259"/>
      <c r="S246" s="259"/>
      <c r="T246" s="259"/>
      <c r="U246" s="259"/>
      <c r="V246" s="259"/>
      <c r="W246" s="259"/>
      <c r="X246" s="259"/>
      <c r="Y246" s="259"/>
      <c r="Z246" s="260"/>
    </row>
    <row r="247" spans="1:62" ht="18.75" customHeight="1" x14ac:dyDescent="0.2">
      <c r="B247" s="6" t="s">
        <v>284</v>
      </c>
      <c r="C247" s="364" t="s">
        <v>2049</v>
      </c>
      <c r="D247" s="365"/>
      <c r="E247" s="365"/>
      <c r="F247" s="365"/>
      <c r="G247" s="365"/>
      <c r="H247" s="365"/>
      <c r="I247" s="365"/>
      <c r="J247" s="365"/>
      <c r="K247" s="365"/>
      <c r="L247" s="365"/>
      <c r="M247" s="365"/>
      <c r="N247" s="365"/>
      <c r="O247" s="366"/>
      <c r="P247" s="8"/>
      <c r="Q247" s="258"/>
      <c r="R247" s="259"/>
      <c r="S247" s="259"/>
      <c r="T247" s="259"/>
      <c r="U247" s="259"/>
      <c r="V247" s="259"/>
      <c r="W247" s="259"/>
      <c r="X247" s="259"/>
      <c r="Y247" s="259"/>
      <c r="Z247" s="260"/>
    </row>
    <row r="248" spans="1:62" ht="277.5" customHeight="1" x14ac:dyDescent="0.2">
      <c r="B248" s="147" t="s">
        <v>285</v>
      </c>
      <c r="C248" s="361"/>
      <c r="D248" s="362"/>
      <c r="E248" s="362"/>
      <c r="F248" s="362"/>
      <c r="G248" s="16"/>
      <c r="H248" s="265" t="s">
        <v>3474</v>
      </c>
      <c r="I248" s="265"/>
      <c r="J248" s="265"/>
      <c r="K248" s="265"/>
      <c r="L248" s="265"/>
      <c r="M248" s="265"/>
      <c r="N248" s="265"/>
      <c r="O248" s="265"/>
      <c r="P248" s="12"/>
      <c r="Q248" s="258"/>
      <c r="R248" s="259"/>
      <c r="S248" s="259"/>
      <c r="T248" s="259"/>
      <c r="U248" s="259"/>
      <c r="V248" s="259"/>
      <c r="W248" s="259"/>
      <c r="X248" s="259"/>
      <c r="Y248" s="259"/>
      <c r="Z248" s="260"/>
    </row>
    <row r="249" spans="1:62" ht="146.25" customHeight="1" x14ac:dyDescent="0.2">
      <c r="B249" s="11" t="s">
        <v>286</v>
      </c>
      <c r="C249" s="265" t="s">
        <v>287</v>
      </c>
      <c r="D249" s="265"/>
      <c r="E249" s="265"/>
      <c r="F249" s="265"/>
      <c r="G249" s="16"/>
      <c r="H249" s="265" t="s">
        <v>2921</v>
      </c>
      <c r="I249" s="265"/>
      <c r="J249" s="265"/>
      <c r="K249" s="265"/>
      <c r="L249" s="265"/>
      <c r="M249" s="265"/>
      <c r="N249" s="265"/>
      <c r="O249" s="265"/>
      <c r="P249" s="65"/>
      <c r="Q249" s="258"/>
      <c r="R249" s="259"/>
      <c r="S249" s="259"/>
      <c r="T249" s="259"/>
      <c r="U249" s="259"/>
      <c r="V249" s="259"/>
      <c r="W249" s="259"/>
      <c r="X249" s="259"/>
      <c r="Y249" s="259"/>
      <c r="Z249" s="260"/>
    </row>
    <row r="250" spans="1:62" ht="45" customHeight="1" x14ac:dyDescent="0.2">
      <c r="B250" s="11" t="s">
        <v>55</v>
      </c>
      <c r="C250" s="265" t="s">
        <v>288</v>
      </c>
      <c r="D250" s="357"/>
      <c r="E250" s="357"/>
      <c r="F250" s="357"/>
      <c r="G250" s="15"/>
      <c r="H250" s="265" t="s">
        <v>289</v>
      </c>
      <c r="I250" s="265"/>
      <c r="J250" s="265"/>
      <c r="K250" s="265"/>
      <c r="L250" s="265"/>
      <c r="M250" s="265"/>
      <c r="N250" s="265"/>
      <c r="O250" s="265"/>
      <c r="P250" s="7"/>
      <c r="Q250" s="258"/>
      <c r="R250" s="259"/>
      <c r="S250" s="259"/>
      <c r="T250" s="259"/>
      <c r="U250" s="259"/>
      <c r="V250" s="259"/>
      <c r="W250" s="259"/>
      <c r="X250" s="259"/>
      <c r="Y250" s="259"/>
      <c r="Z250" s="260"/>
    </row>
    <row r="251" spans="1:62" ht="75" customHeight="1" x14ac:dyDescent="0.2">
      <c r="B251" s="11" t="s">
        <v>58</v>
      </c>
      <c r="C251" s="265" t="s">
        <v>3379</v>
      </c>
      <c r="D251" s="265"/>
      <c r="E251" s="265"/>
      <c r="F251" s="265"/>
      <c r="G251" s="15"/>
      <c r="H251" s="265" t="s">
        <v>2050</v>
      </c>
      <c r="I251" s="265"/>
      <c r="J251" s="265"/>
      <c r="K251" s="265"/>
      <c r="L251" s="265"/>
      <c r="M251" s="265"/>
      <c r="N251" s="265"/>
      <c r="O251" s="265"/>
      <c r="P251" s="7"/>
      <c r="Q251" s="258"/>
      <c r="R251" s="259"/>
      <c r="S251" s="259"/>
      <c r="T251" s="259"/>
      <c r="U251" s="259"/>
      <c r="V251" s="259"/>
      <c r="W251" s="259"/>
      <c r="X251" s="259"/>
      <c r="Y251" s="259"/>
      <c r="Z251" s="260"/>
    </row>
    <row r="252" spans="1:62" ht="48" customHeight="1" x14ac:dyDescent="0.2">
      <c r="B252" s="11" t="s">
        <v>59</v>
      </c>
      <c r="C252" s="265" t="s">
        <v>290</v>
      </c>
      <c r="D252" s="265"/>
      <c r="E252" s="265"/>
      <c r="F252" s="265"/>
      <c r="G252" s="15" t="s">
        <v>57</v>
      </c>
      <c r="H252" s="265" t="s">
        <v>291</v>
      </c>
      <c r="I252" s="265"/>
      <c r="J252" s="265"/>
      <c r="K252" s="265"/>
      <c r="L252" s="265"/>
      <c r="M252" s="265"/>
      <c r="N252" s="265"/>
      <c r="O252" s="265"/>
      <c r="P252" s="7"/>
      <c r="Q252" s="258"/>
      <c r="R252" s="259"/>
      <c r="S252" s="259"/>
      <c r="T252" s="259"/>
      <c r="U252" s="259"/>
      <c r="V252" s="259"/>
      <c r="W252" s="259"/>
      <c r="X252" s="259"/>
      <c r="Y252" s="259"/>
      <c r="Z252" s="260"/>
    </row>
    <row r="253" spans="1:62" ht="47.25" customHeight="1" x14ac:dyDescent="0.2">
      <c r="B253" s="28" t="s">
        <v>292</v>
      </c>
      <c r="C253" s="265" t="s">
        <v>293</v>
      </c>
      <c r="D253" s="265"/>
      <c r="E253" s="265"/>
      <c r="F253" s="265"/>
      <c r="G253" s="15"/>
      <c r="H253" s="265" t="s">
        <v>294</v>
      </c>
      <c r="I253" s="265"/>
      <c r="J253" s="265"/>
      <c r="K253" s="265"/>
      <c r="L253" s="265"/>
      <c r="M253" s="265"/>
      <c r="N253" s="265"/>
      <c r="O253" s="265"/>
      <c r="P253" s="7"/>
      <c r="Q253" s="258"/>
      <c r="R253" s="259"/>
      <c r="S253" s="259"/>
      <c r="T253" s="259"/>
      <c r="U253" s="259"/>
      <c r="V253" s="259"/>
      <c r="W253" s="259"/>
      <c r="X253" s="259"/>
      <c r="Y253" s="259"/>
      <c r="Z253" s="260"/>
    </row>
    <row r="254" spans="1:62" ht="117" customHeight="1" x14ac:dyDescent="0.2">
      <c r="B254" s="11" t="s">
        <v>295</v>
      </c>
      <c r="C254" s="265" t="s">
        <v>296</v>
      </c>
      <c r="D254" s="265"/>
      <c r="E254" s="265"/>
      <c r="F254" s="265"/>
      <c r="G254" s="15"/>
      <c r="H254" s="265" t="s">
        <v>2922</v>
      </c>
      <c r="I254" s="265"/>
      <c r="J254" s="265"/>
      <c r="K254" s="265"/>
      <c r="L254" s="265"/>
      <c r="M254" s="265"/>
      <c r="N254" s="265"/>
      <c r="O254" s="265"/>
      <c r="P254" s="7"/>
      <c r="Q254" s="258"/>
      <c r="R254" s="259"/>
      <c r="S254" s="259"/>
      <c r="T254" s="259"/>
      <c r="U254" s="259"/>
      <c r="V254" s="259"/>
      <c r="W254" s="259"/>
      <c r="X254" s="259"/>
      <c r="Y254" s="259"/>
      <c r="Z254" s="260"/>
    </row>
    <row r="255" spans="1:62" ht="35.25" customHeight="1" x14ac:dyDescent="0.2">
      <c r="B255" s="11" t="s">
        <v>297</v>
      </c>
      <c r="C255" s="265" t="s">
        <v>298</v>
      </c>
      <c r="D255" s="265"/>
      <c r="E255" s="265"/>
      <c r="F255" s="265"/>
      <c r="G255" s="15"/>
      <c r="H255" s="265" t="s">
        <v>1873</v>
      </c>
      <c r="I255" s="265"/>
      <c r="J255" s="265"/>
      <c r="K255" s="265"/>
      <c r="L255" s="265"/>
      <c r="M255" s="265"/>
      <c r="N255" s="265"/>
      <c r="O255" s="265"/>
      <c r="P255" s="7"/>
      <c r="Q255" s="258"/>
      <c r="R255" s="259"/>
      <c r="S255" s="259"/>
      <c r="T255" s="259"/>
      <c r="U255" s="259"/>
      <c r="V255" s="259"/>
      <c r="W255" s="259"/>
      <c r="X255" s="259"/>
      <c r="Y255" s="259"/>
      <c r="Z255" s="260"/>
    </row>
    <row r="256" spans="1:62" ht="30" customHeight="1" x14ac:dyDescent="0.2">
      <c r="B256" s="11" t="s">
        <v>299</v>
      </c>
      <c r="C256" s="265" t="s">
        <v>300</v>
      </c>
      <c r="D256" s="265"/>
      <c r="E256" s="265"/>
      <c r="F256" s="265"/>
      <c r="G256" s="15" t="s">
        <v>57</v>
      </c>
      <c r="H256" s="265" t="s">
        <v>301</v>
      </c>
      <c r="I256" s="265"/>
      <c r="J256" s="265"/>
      <c r="K256" s="265"/>
      <c r="L256" s="265"/>
      <c r="M256" s="265"/>
      <c r="N256" s="265"/>
      <c r="O256" s="265"/>
      <c r="P256" s="7"/>
      <c r="Q256" s="258"/>
      <c r="R256" s="259"/>
      <c r="S256" s="259"/>
      <c r="T256" s="259"/>
      <c r="U256" s="259"/>
      <c r="V256" s="259"/>
      <c r="W256" s="259"/>
      <c r="X256" s="259"/>
      <c r="Y256" s="259"/>
      <c r="Z256" s="260"/>
    </row>
    <row r="257" spans="1:62" ht="30" customHeight="1" x14ac:dyDescent="0.2">
      <c r="B257" s="11" t="s">
        <v>302</v>
      </c>
      <c r="C257" s="265" t="s">
        <v>303</v>
      </c>
      <c r="D257" s="265"/>
      <c r="E257" s="265"/>
      <c r="F257" s="265"/>
      <c r="G257" s="15" t="s">
        <v>57</v>
      </c>
      <c r="H257" s="265" t="s">
        <v>301</v>
      </c>
      <c r="I257" s="265"/>
      <c r="J257" s="265"/>
      <c r="K257" s="265"/>
      <c r="L257" s="265"/>
      <c r="M257" s="265"/>
      <c r="N257" s="265"/>
      <c r="O257" s="265"/>
      <c r="P257" s="7"/>
      <c r="Q257" s="258"/>
      <c r="R257" s="259"/>
      <c r="S257" s="259"/>
      <c r="T257" s="259"/>
      <c r="U257" s="259"/>
      <c r="V257" s="259"/>
      <c r="W257" s="259"/>
      <c r="X257" s="259"/>
      <c r="Y257" s="259"/>
      <c r="Z257" s="260"/>
    </row>
    <row r="258" spans="1:62" ht="25.5" customHeight="1" x14ac:dyDescent="0.2">
      <c r="B258" s="266" t="s">
        <v>92</v>
      </c>
      <c r="C258" s="266"/>
      <c r="D258" s="266"/>
      <c r="E258" s="266"/>
      <c r="F258" s="266"/>
      <c r="G258" s="266"/>
      <c r="H258" s="266"/>
      <c r="I258" s="266"/>
      <c r="J258" s="266"/>
      <c r="K258" s="266"/>
      <c r="L258" s="266"/>
      <c r="M258" s="266"/>
      <c r="N258" s="266"/>
      <c r="O258" s="266"/>
      <c r="P258" s="189">
        <f>COUNTIF(P248:P257,"N/A")</f>
        <v>0</v>
      </c>
      <c r="Q258" s="266"/>
      <c r="R258" s="266"/>
      <c r="S258" s="266"/>
      <c r="T258" s="266"/>
      <c r="U258" s="266"/>
      <c r="V258" s="266"/>
      <c r="W258" s="266"/>
      <c r="X258" s="266"/>
      <c r="Y258" s="266"/>
      <c r="Z258" s="266"/>
    </row>
    <row r="259" spans="1:62" ht="25.5" customHeight="1" x14ac:dyDescent="0.2">
      <c r="B259" s="266" t="s">
        <v>812</v>
      </c>
      <c r="C259" s="266"/>
      <c r="D259" s="266"/>
      <c r="E259" s="266"/>
      <c r="F259" s="266"/>
      <c r="G259" s="266"/>
      <c r="H259" s="266"/>
      <c r="I259" s="266"/>
      <c r="J259" s="266"/>
      <c r="K259" s="266"/>
      <c r="L259" s="266"/>
      <c r="M259" s="266"/>
      <c r="N259" s="266"/>
      <c r="O259" s="266"/>
      <c r="P259" s="189">
        <f>COUNTIFS(G248:G257,"M",P248:P257,"N/A")</f>
        <v>0</v>
      </c>
      <c r="Q259" s="266"/>
      <c r="R259" s="266"/>
      <c r="S259" s="266"/>
      <c r="T259" s="266"/>
      <c r="U259" s="266"/>
      <c r="V259" s="266"/>
      <c r="W259" s="266"/>
      <c r="X259" s="266"/>
      <c r="Y259" s="266"/>
      <c r="Z259" s="266"/>
    </row>
    <row r="260" spans="1:62" ht="25.5" customHeight="1" x14ac:dyDescent="0.2">
      <c r="B260" s="266" t="s">
        <v>813</v>
      </c>
      <c r="C260" s="266"/>
      <c r="D260" s="266"/>
      <c r="E260" s="266"/>
      <c r="F260" s="266"/>
      <c r="G260" s="266"/>
      <c r="H260" s="266"/>
      <c r="I260" s="266"/>
      <c r="J260" s="266"/>
      <c r="K260" s="266"/>
      <c r="L260" s="266"/>
      <c r="M260" s="266"/>
      <c r="N260" s="266"/>
      <c r="O260" s="266"/>
      <c r="P260" s="189">
        <f>COUNTIFS(G248:G257,"M",P248:P257,"1")</f>
        <v>0</v>
      </c>
      <c r="Q260" s="266"/>
      <c r="R260" s="266"/>
      <c r="S260" s="266"/>
      <c r="T260" s="266"/>
      <c r="U260" s="266"/>
      <c r="V260" s="266"/>
      <c r="W260" s="266"/>
      <c r="X260" s="266"/>
      <c r="Y260" s="266"/>
      <c r="Z260" s="266"/>
    </row>
    <row r="261" spans="1:62" s="20" customFormat="1" ht="24.95" customHeight="1" x14ac:dyDescent="0.2">
      <c r="A261" s="18"/>
      <c r="B261" s="266" t="s">
        <v>93</v>
      </c>
      <c r="C261" s="266"/>
      <c r="D261" s="266"/>
      <c r="E261" s="266"/>
      <c r="F261" s="266"/>
      <c r="G261" s="266"/>
      <c r="H261" s="266"/>
      <c r="I261" s="266"/>
      <c r="J261" s="266"/>
      <c r="K261" s="266"/>
      <c r="L261" s="266"/>
      <c r="M261" s="266"/>
      <c r="N261" s="266"/>
      <c r="O261" s="266"/>
      <c r="P261" s="189">
        <f>SUM(P250:P257)</f>
        <v>0</v>
      </c>
      <c r="Q261" s="266"/>
      <c r="R261" s="266"/>
      <c r="S261" s="266"/>
      <c r="T261" s="266"/>
      <c r="U261" s="266"/>
      <c r="V261" s="266"/>
      <c r="W261" s="266"/>
      <c r="X261" s="266"/>
      <c r="Y261" s="266"/>
      <c r="Z261" s="266"/>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9"/>
    </row>
    <row r="262" spans="1:62" ht="20.100000000000001" customHeight="1" x14ac:dyDescent="0.2">
      <c r="B262" s="6" t="s">
        <v>304</v>
      </c>
      <c r="C262" s="364" t="s">
        <v>305</v>
      </c>
      <c r="D262" s="365"/>
      <c r="E262" s="365"/>
      <c r="F262" s="365"/>
      <c r="G262" s="365"/>
      <c r="H262" s="365"/>
      <c r="I262" s="365"/>
      <c r="J262" s="365"/>
      <c r="K262" s="365"/>
      <c r="L262" s="365"/>
      <c r="M262" s="365"/>
      <c r="N262" s="365"/>
      <c r="O262" s="366"/>
      <c r="P262" s="8"/>
      <c r="Q262" s="258"/>
      <c r="R262" s="259"/>
      <c r="S262" s="259"/>
      <c r="T262" s="259"/>
      <c r="U262" s="259"/>
      <c r="V262" s="259"/>
      <c r="W262" s="259"/>
      <c r="X262" s="259"/>
      <c r="Y262" s="259"/>
      <c r="Z262" s="260"/>
    </row>
    <row r="263" spans="1:62" ht="20.100000000000001" customHeight="1" x14ac:dyDescent="0.2">
      <c r="B263" s="6" t="s">
        <v>306</v>
      </c>
      <c r="C263" s="364" t="s">
        <v>36</v>
      </c>
      <c r="D263" s="365"/>
      <c r="E263" s="365"/>
      <c r="F263" s="365"/>
      <c r="G263" s="365"/>
      <c r="H263" s="365"/>
      <c r="I263" s="365"/>
      <c r="J263" s="365"/>
      <c r="K263" s="365"/>
      <c r="L263" s="365"/>
      <c r="M263" s="365"/>
      <c r="N263" s="365"/>
      <c r="O263" s="366"/>
      <c r="P263" s="8"/>
      <c r="Q263" s="258"/>
      <c r="R263" s="259"/>
      <c r="S263" s="259"/>
      <c r="T263" s="259"/>
      <c r="U263" s="259"/>
      <c r="V263" s="259"/>
      <c r="W263" s="259"/>
      <c r="X263" s="259"/>
      <c r="Y263" s="259"/>
      <c r="Z263" s="260"/>
    </row>
    <row r="264" spans="1:62" ht="126.75" customHeight="1" x14ac:dyDescent="0.2">
      <c r="B264" s="11" t="s">
        <v>307</v>
      </c>
      <c r="C264" s="265" t="s">
        <v>308</v>
      </c>
      <c r="D264" s="265"/>
      <c r="E264" s="265"/>
      <c r="F264" s="265"/>
      <c r="G264" s="15"/>
      <c r="H264" s="265" t="s">
        <v>2923</v>
      </c>
      <c r="I264" s="265"/>
      <c r="J264" s="265"/>
      <c r="K264" s="265"/>
      <c r="L264" s="265"/>
      <c r="M264" s="265"/>
      <c r="N264" s="265"/>
      <c r="O264" s="265"/>
      <c r="P264" s="7"/>
      <c r="Q264" s="258"/>
      <c r="R264" s="259"/>
      <c r="S264" s="259"/>
      <c r="T264" s="259"/>
      <c r="U264" s="259"/>
      <c r="V264" s="259"/>
      <c r="W264" s="259"/>
      <c r="X264" s="259"/>
      <c r="Y264" s="259"/>
      <c r="Z264" s="260"/>
    </row>
    <row r="265" spans="1:62" ht="60" customHeight="1" x14ac:dyDescent="0.2">
      <c r="B265" s="11" t="s">
        <v>309</v>
      </c>
      <c r="C265" s="265" t="s">
        <v>310</v>
      </c>
      <c r="D265" s="265"/>
      <c r="E265" s="265"/>
      <c r="F265" s="265"/>
      <c r="G265" s="15" t="s">
        <v>57</v>
      </c>
      <c r="H265" s="265" t="s">
        <v>311</v>
      </c>
      <c r="I265" s="265"/>
      <c r="J265" s="265"/>
      <c r="K265" s="265"/>
      <c r="L265" s="265"/>
      <c r="M265" s="265"/>
      <c r="N265" s="265"/>
      <c r="O265" s="265"/>
      <c r="P265" s="7"/>
      <c r="Q265" s="258"/>
      <c r="R265" s="259"/>
      <c r="S265" s="259"/>
      <c r="T265" s="259"/>
      <c r="U265" s="259"/>
      <c r="V265" s="259"/>
      <c r="W265" s="259"/>
      <c r="X265" s="259"/>
      <c r="Y265" s="259"/>
      <c r="Z265" s="260"/>
    </row>
    <row r="266" spans="1:62" ht="45" customHeight="1" x14ac:dyDescent="0.2">
      <c r="B266" s="11" t="s">
        <v>312</v>
      </c>
      <c r="C266" s="265" t="s">
        <v>313</v>
      </c>
      <c r="D266" s="265"/>
      <c r="E266" s="265"/>
      <c r="F266" s="265"/>
      <c r="G266" s="15"/>
      <c r="H266" s="265" t="s">
        <v>2924</v>
      </c>
      <c r="I266" s="265"/>
      <c r="J266" s="265"/>
      <c r="K266" s="265"/>
      <c r="L266" s="265"/>
      <c r="M266" s="265"/>
      <c r="N266" s="265"/>
      <c r="O266" s="265"/>
      <c r="P266" s="7"/>
      <c r="Q266" s="258"/>
      <c r="R266" s="259"/>
      <c r="S266" s="259"/>
      <c r="T266" s="259"/>
      <c r="U266" s="259"/>
      <c r="V266" s="259"/>
      <c r="W266" s="259"/>
      <c r="X266" s="259"/>
      <c r="Y266" s="259"/>
      <c r="Z266" s="260"/>
    </row>
    <row r="267" spans="1:62" ht="33.75" customHeight="1" x14ac:dyDescent="0.2">
      <c r="B267" s="11" t="s">
        <v>314</v>
      </c>
      <c r="C267" s="265" t="s">
        <v>315</v>
      </c>
      <c r="D267" s="265"/>
      <c r="E267" s="265"/>
      <c r="F267" s="265"/>
      <c r="G267" s="15" t="s">
        <v>57</v>
      </c>
      <c r="H267" s="265" t="s">
        <v>1889</v>
      </c>
      <c r="I267" s="265"/>
      <c r="J267" s="265"/>
      <c r="K267" s="265"/>
      <c r="L267" s="265"/>
      <c r="M267" s="265"/>
      <c r="N267" s="265"/>
      <c r="O267" s="265"/>
      <c r="P267" s="7"/>
      <c r="Q267" s="258"/>
      <c r="R267" s="259"/>
      <c r="S267" s="259"/>
      <c r="T267" s="259"/>
      <c r="U267" s="259"/>
      <c r="V267" s="259"/>
      <c r="W267" s="259"/>
      <c r="X267" s="259"/>
      <c r="Y267" s="259"/>
      <c r="Z267" s="260"/>
    </row>
    <row r="268" spans="1:62" ht="25.5" customHeight="1" x14ac:dyDescent="0.2">
      <c r="B268" s="266" t="s">
        <v>92</v>
      </c>
      <c r="C268" s="266"/>
      <c r="D268" s="266"/>
      <c r="E268" s="266"/>
      <c r="F268" s="266"/>
      <c r="G268" s="266"/>
      <c r="H268" s="266"/>
      <c r="I268" s="266"/>
      <c r="J268" s="266"/>
      <c r="K268" s="266"/>
      <c r="L268" s="266"/>
      <c r="M268" s="266"/>
      <c r="N268" s="266"/>
      <c r="O268" s="266"/>
      <c r="P268" s="189">
        <f>COUNTIF(P264:P267,"N/A")</f>
        <v>0</v>
      </c>
      <c r="Q268" s="266"/>
      <c r="R268" s="266"/>
      <c r="S268" s="266"/>
      <c r="T268" s="266"/>
      <c r="U268" s="266"/>
      <c r="V268" s="266"/>
      <c r="W268" s="266"/>
      <c r="X268" s="266"/>
      <c r="Y268" s="266"/>
      <c r="Z268" s="266"/>
    </row>
    <row r="269" spans="1:62" ht="25.5" customHeight="1" x14ac:dyDescent="0.2">
      <c r="B269" s="266" t="s">
        <v>812</v>
      </c>
      <c r="C269" s="266"/>
      <c r="D269" s="266"/>
      <c r="E269" s="266"/>
      <c r="F269" s="266"/>
      <c r="G269" s="266"/>
      <c r="H269" s="266"/>
      <c r="I269" s="266"/>
      <c r="J269" s="266"/>
      <c r="K269" s="266"/>
      <c r="L269" s="266"/>
      <c r="M269" s="266"/>
      <c r="N269" s="266"/>
      <c r="O269" s="266"/>
      <c r="P269" s="189">
        <f>COUNTIFS(G264:G267,"M",P264:P267,"N/A")</f>
        <v>0</v>
      </c>
      <c r="Q269" s="266"/>
      <c r="R269" s="266"/>
      <c r="S269" s="266"/>
      <c r="T269" s="266"/>
      <c r="U269" s="266"/>
      <c r="V269" s="266"/>
      <c r="W269" s="266"/>
      <c r="X269" s="266"/>
      <c r="Y269" s="266"/>
      <c r="Z269" s="266"/>
    </row>
    <row r="270" spans="1:62" ht="25.5" customHeight="1" x14ac:dyDescent="0.2">
      <c r="B270" s="266" t="s">
        <v>814</v>
      </c>
      <c r="C270" s="266"/>
      <c r="D270" s="266"/>
      <c r="E270" s="266"/>
      <c r="F270" s="266"/>
      <c r="G270" s="266"/>
      <c r="H270" s="266"/>
      <c r="I270" s="266"/>
      <c r="J270" s="266"/>
      <c r="K270" s="266"/>
      <c r="L270" s="266"/>
      <c r="M270" s="266"/>
      <c r="N270" s="266"/>
      <c r="O270" s="266"/>
      <c r="P270" s="189">
        <f>COUNTIFS(G264:G267,"M",P264:P267,"1")</f>
        <v>0</v>
      </c>
      <c r="Q270" s="266"/>
      <c r="R270" s="266"/>
      <c r="S270" s="266"/>
      <c r="T270" s="266"/>
      <c r="U270" s="266"/>
      <c r="V270" s="266"/>
      <c r="W270" s="266"/>
      <c r="X270" s="266"/>
      <c r="Y270" s="266"/>
      <c r="Z270" s="266"/>
    </row>
    <row r="271" spans="1:62" s="20" customFormat="1" ht="24.95" customHeight="1" x14ac:dyDescent="0.2">
      <c r="A271" s="18"/>
      <c r="B271" s="266" t="s">
        <v>93</v>
      </c>
      <c r="C271" s="266"/>
      <c r="D271" s="266"/>
      <c r="E271" s="266"/>
      <c r="F271" s="266"/>
      <c r="G271" s="266"/>
      <c r="H271" s="266"/>
      <c r="I271" s="266"/>
      <c r="J271" s="266"/>
      <c r="K271" s="266"/>
      <c r="L271" s="266"/>
      <c r="M271" s="266"/>
      <c r="N271" s="266"/>
      <c r="O271" s="266"/>
      <c r="P271" s="189">
        <f>SUM(P264:P267)</f>
        <v>0</v>
      </c>
      <c r="Q271" s="266"/>
      <c r="R271" s="266"/>
      <c r="S271" s="266"/>
      <c r="T271" s="266"/>
      <c r="U271" s="266"/>
      <c r="V271" s="266"/>
      <c r="W271" s="266"/>
      <c r="X271" s="266"/>
      <c r="Y271" s="266"/>
      <c r="Z271" s="266"/>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9"/>
    </row>
    <row r="272" spans="1:62" ht="18.75" customHeight="1" x14ac:dyDescent="0.2">
      <c r="B272" s="6" t="s">
        <v>316</v>
      </c>
      <c r="C272" s="364" t="s">
        <v>2925</v>
      </c>
      <c r="D272" s="365"/>
      <c r="E272" s="365"/>
      <c r="F272" s="365"/>
      <c r="G272" s="365"/>
      <c r="H272" s="365"/>
      <c r="I272" s="365"/>
      <c r="J272" s="365"/>
      <c r="K272" s="365"/>
      <c r="L272" s="365"/>
      <c r="M272" s="365"/>
      <c r="N272" s="365"/>
      <c r="O272" s="366"/>
      <c r="P272" s="8"/>
      <c r="Q272" s="258"/>
      <c r="R272" s="259"/>
      <c r="S272" s="259"/>
      <c r="T272" s="259"/>
      <c r="U272" s="259"/>
      <c r="V272" s="259"/>
      <c r="W272" s="259"/>
      <c r="X272" s="259"/>
      <c r="Y272" s="259"/>
      <c r="Z272" s="260"/>
    </row>
    <row r="273" spans="2:26" ht="45.75" customHeight="1" x14ac:dyDescent="0.2">
      <c r="B273" s="145"/>
      <c r="C273" s="381"/>
      <c r="D273" s="381"/>
      <c r="E273" s="381"/>
      <c r="F273" s="381"/>
      <c r="G273" s="29"/>
      <c r="H273" s="265" t="s">
        <v>3475</v>
      </c>
      <c r="I273" s="265"/>
      <c r="J273" s="265"/>
      <c r="K273" s="265"/>
      <c r="L273" s="265"/>
      <c r="M273" s="265"/>
      <c r="N273" s="265"/>
      <c r="O273" s="265"/>
      <c r="P273" s="29"/>
      <c r="Q273" s="258"/>
      <c r="R273" s="259"/>
      <c r="S273" s="259"/>
      <c r="T273" s="259"/>
      <c r="U273" s="259"/>
      <c r="V273" s="259"/>
      <c r="W273" s="259"/>
      <c r="X273" s="259"/>
      <c r="Y273" s="259"/>
      <c r="Z273" s="260"/>
    </row>
    <row r="274" spans="2:26" ht="72.75" customHeight="1" x14ac:dyDescent="0.2">
      <c r="B274" s="11" t="s">
        <v>317</v>
      </c>
      <c r="C274" s="265" t="s">
        <v>2044</v>
      </c>
      <c r="D274" s="265"/>
      <c r="E274" s="265"/>
      <c r="F274" s="265"/>
      <c r="G274" s="15" t="s">
        <v>57</v>
      </c>
      <c r="H274" s="265" t="s">
        <v>318</v>
      </c>
      <c r="I274" s="265"/>
      <c r="J274" s="265"/>
      <c r="K274" s="265"/>
      <c r="L274" s="265"/>
      <c r="M274" s="265"/>
      <c r="N274" s="265"/>
      <c r="O274" s="265"/>
      <c r="P274" s="7"/>
      <c r="Q274" s="258"/>
      <c r="R274" s="259"/>
      <c r="S274" s="259"/>
      <c r="T274" s="259"/>
      <c r="U274" s="259"/>
      <c r="V274" s="259"/>
      <c r="W274" s="259"/>
      <c r="X274" s="259"/>
      <c r="Y274" s="259"/>
      <c r="Z274" s="260"/>
    </row>
    <row r="275" spans="2:26" ht="19.5" customHeight="1" x14ac:dyDescent="0.2">
      <c r="B275" s="11" t="s">
        <v>319</v>
      </c>
      <c r="C275" s="265" t="s">
        <v>320</v>
      </c>
      <c r="D275" s="265"/>
      <c r="E275" s="265"/>
      <c r="F275" s="265"/>
      <c r="G275" s="29"/>
      <c r="H275" s="376"/>
      <c r="I275" s="376"/>
      <c r="J275" s="376"/>
      <c r="K275" s="376"/>
      <c r="L275" s="376"/>
      <c r="M275" s="376"/>
      <c r="N275" s="376"/>
      <c r="O275" s="376"/>
      <c r="P275" s="67"/>
      <c r="Q275" s="258"/>
      <c r="R275" s="259"/>
      <c r="S275" s="259"/>
      <c r="T275" s="259"/>
      <c r="U275" s="259"/>
      <c r="V275" s="259"/>
      <c r="W275" s="259"/>
      <c r="X275" s="259"/>
      <c r="Y275" s="259"/>
      <c r="Z275" s="260"/>
    </row>
    <row r="276" spans="2:26" ht="19.5" customHeight="1" x14ac:dyDescent="0.2">
      <c r="B276" s="11" t="s">
        <v>55</v>
      </c>
      <c r="C276" s="265" t="s">
        <v>321</v>
      </c>
      <c r="D276" s="265"/>
      <c r="E276" s="265"/>
      <c r="F276" s="265"/>
      <c r="G276" s="15"/>
      <c r="H276" s="265" t="s">
        <v>322</v>
      </c>
      <c r="I276" s="265"/>
      <c r="J276" s="265"/>
      <c r="K276" s="265"/>
      <c r="L276" s="265"/>
      <c r="M276" s="265"/>
      <c r="N276" s="265"/>
      <c r="O276" s="265"/>
      <c r="P276" s="7"/>
      <c r="Q276" s="258"/>
      <c r="R276" s="259"/>
      <c r="S276" s="259"/>
      <c r="T276" s="259"/>
      <c r="U276" s="259"/>
      <c r="V276" s="259"/>
      <c r="W276" s="259"/>
      <c r="X276" s="259"/>
      <c r="Y276" s="259"/>
      <c r="Z276" s="260"/>
    </row>
    <row r="277" spans="2:26" ht="35.25" customHeight="1" x14ac:dyDescent="0.2">
      <c r="B277" s="11" t="s">
        <v>58</v>
      </c>
      <c r="C277" s="265" t="s">
        <v>323</v>
      </c>
      <c r="D277" s="265"/>
      <c r="E277" s="265"/>
      <c r="F277" s="265"/>
      <c r="G277" s="15"/>
      <c r="H277" s="265" t="s">
        <v>3476</v>
      </c>
      <c r="I277" s="265"/>
      <c r="J277" s="265"/>
      <c r="K277" s="265"/>
      <c r="L277" s="265"/>
      <c r="M277" s="265"/>
      <c r="N277" s="265"/>
      <c r="O277" s="265"/>
      <c r="P277" s="7"/>
      <c r="Q277" s="258"/>
      <c r="R277" s="259"/>
      <c r="S277" s="259"/>
      <c r="T277" s="259"/>
      <c r="U277" s="259"/>
      <c r="V277" s="259"/>
      <c r="W277" s="259"/>
      <c r="X277" s="259"/>
      <c r="Y277" s="259"/>
      <c r="Z277" s="260"/>
    </row>
    <row r="278" spans="2:26" ht="30.75" customHeight="1" x14ac:dyDescent="0.2">
      <c r="B278" s="11" t="s">
        <v>59</v>
      </c>
      <c r="C278" s="265" t="s">
        <v>324</v>
      </c>
      <c r="D278" s="265"/>
      <c r="E278" s="265"/>
      <c r="F278" s="265"/>
      <c r="G278" s="15"/>
      <c r="H278" s="265" t="s">
        <v>325</v>
      </c>
      <c r="I278" s="265"/>
      <c r="J278" s="265"/>
      <c r="K278" s="265"/>
      <c r="L278" s="265"/>
      <c r="M278" s="265"/>
      <c r="N278" s="265"/>
      <c r="O278" s="265"/>
      <c r="P278" s="7"/>
      <c r="Q278" s="258"/>
      <c r="R278" s="259"/>
      <c r="S278" s="259"/>
      <c r="T278" s="259"/>
      <c r="U278" s="259"/>
      <c r="V278" s="259"/>
      <c r="W278" s="259"/>
      <c r="X278" s="259"/>
      <c r="Y278" s="259"/>
      <c r="Z278" s="260"/>
    </row>
    <row r="279" spans="2:26" ht="30" customHeight="1" x14ac:dyDescent="0.2">
      <c r="B279" s="11" t="s">
        <v>61</v>
      </c>
      <c r="C279" s="265" t="s">
        <v>326</v>
      </c>
      <c r="D279" s="265"/>
      <c r="E279" s="265"/>
      <c r="F279" s="265"/>
      <c r="G279" s="15"/>
      <c r="H279" s="265" t="s">
        <v>2789</v>
      </c>
      <c r="I279" s="265"/>
      <c r="J279" s="265"/>
      <c r="K279" s="265"/>
      <c r="L279" s="265"/>
      <c r="M279" s="265"/>
      <c r="N279" s="265"/>
      <c r="O279" s="265"/>
      <c r="P279" s="7"/>
      <c r="Q279" s="258"/>
      <c r="R279" s="259"/>
      <c r="S279" s="259"/>
      <c r="T279" s="259"/>
      <c r="U279" s="259"/>
      <c r="V279" s="259"/>
      <c r="W279" s="259"/>
      <c r="X279" s="259"/>
      <c r="Y279" s="259"/>
      <c r="Z279" s="260"/>
    </row>
    <row r="280" spans="2:26" ht="30" customHeight="1" x14ac:dyDescent="0.2">
      <c r="B280" s="11" t="s">
        <v>63</v>
      </c>
      <c r="C280" s="265" t="s">
        <v>327</v>
      </c>
      <c r="D280" s="265"/>
      <c r="E280" s="265"/>
      <c r="F280" s="265"/>
      <c r="G280" s="15"/>
      <c r="H280" s="265" t="s">
        <v>328</v>
      </c>
      <c r="I280" s="265"/>
      <c r="J280" s="265"/>
      <c r="K280" s="265"/>
      <c r="L280" s="265"/>
      <c r="M280" s="265"/>
      <c r="N280" s="265"/>
      <c r="O280" s="265"/>
      <c r="P280" s="7"/>
      <c r="Q280" s="258"/>
      <c r="R280" s="259"/>
      <c r="S280" s="259"/>
      <c r="T280" s="259"/>
      <c r="U280" s="259"/>
      <c r="V280" s="259"/>
      <c r="W280" s="259"/>
      <c r="X280" s="259"/>
      <c r="Y280" s="259"/>
      <c r="Z280" s="260"/>
    </row>
    <row r="281" spans="2:26" ht="61.5" customHeight="1" x14ac:dyDescent="0.2">
      <c r="B281" s="11" t="s">
        <v>65</v>
      </c>
      <c r="C281" s="265" t="s">
        <v>2790</v>
      </c>
      <c r="D281" s="265"/>
      <c r="E281" s="265"/>
      <c r="F281" s="265"/>
      <c r="G281" s="15"/>
      <c r="H281" s="265" t="s">
        <v>3477</v>
      </c>
      <c r="I281" s="265"/>
      <c r="J281" s="265"/>
      <c r="K281" s="265"/>
      <c r="L281" s="265"/>
      <c r="M281" s="265"/>
      <c r="N281" s="265"/>
      <c r="O281" s="265"/>
      <c r="P281" s="7"/>
      <c r="Q281" s="258"/>
      <c r="R281" s="259"/>
      <c r="S281" s="259"/>
      <c r="T281" s="259"/>
      <c r="U281" s="259"/>
      <c r="V281" s="259"/>
      <c r="W281" s="259"/>
      <c r="X281" s="259"/>
      <c r="Y281" s="259"/>
      <c r="Z281" s="260"/>
    </row>
    <row r="282" spans="2:26" ht="47.25" customHeight="1" x14ac:dyDescent="0.2">
      <c r="B282" s="11" t="s">
        <v>329</v>
      </c>
      <c r="C282" s="265" t="s">
        <v>330</v>
      </c>
      <c r="D282" s="265"/>
      <c r="E282" s="265"/>
      <c r="F282" s="265"/>
      <c r="G282" s="15" t="s">
        <v>57</v>
      </c>
      <c r="H282" s="265" t="s">
        <v>2927</v>
      </c>
      <c r="I282" s="265"/>
      <c r="J282" s="265"/>
      <c r="K282" s="265"/>
      <c r="L282" s="265"/>
      <c r="M282" s="265"/>
      <c r="N282" s="265"/>
      <c r="O282" s="265"/>
      <c r="P282" s="7"/>
      <c r="Q282" s="258"/>
      <c r="R282" s="259"/>
      <c r="S282" s="259"/>
      <c r="T282" s="259"/>
      <c r="U282" s="259"/>
      <c r="V282" s="259"/>
      <c r="W282" s="259"/>
      <c r="X282" s="259"/>
      <c r="Y282" s="259"/>
      <c r="Z282" s="260"/>
    </row>
    <row r="283" spans="2:26" ht="174.75" customHeight="1" x14ac:dyDescent="0.2">
      <c r="B283" s="11" t="s">
        <v>331</v>
      </c>
      <c r="C283" s="265" t="s">
        <v>2045</v>
      </c>
      <c r="D283" s="265"/>
      <c r="E283" s="265"/>
      <c r="F283" s="265"/>
      <c r="G283" s="15"/>
      <c r="H283" s="265" t="s">
        <v>3478</v>
      </c>
      <c r="I283" s="265"/>
      <c r="J283" s="265"/>
      <c r="K283" s="265"/>
      <c r="L283" s="265"/>
      <c r="M283" s="265"/>
      <c r="N283" s="265"/>
      <c r="O283" s="265"/>
      <c r="P283" s="7"/>
      <c r="Q283" s="258"/>
      <c r="R283" s="259"/>
      <c r="S283" s="259"/>
      <c r="T283" s="259"/>
      <c r="U283" s="259"/>
      <c r="V283" s="259"/>
      <c r="W283" s="259"/>
      <c r="X283" s="259"/>
      <c r="Y283" s="259"/>
      <c r="Z283" s="260"/>
    </row>
    <row r="284" spans="2:26" ht="30" customHeight="1" x14ac:dyDescent="0.2">
      <c r="B284" s="11" t="s">
        <v>332</v>
      </c>
      <c r="C284" s="265" t="s">
        <v>1890</v>
      </c>
      <c r="D284" s="265"/>
      <c r="E284" s="265"/>
      <c r="F284" s="265"/>
      <c r="G284" s="15"/>
      <c r="H284" s="265" t="s">
        <v>333</v>
      </c>
      <c r="I284" s="265"/>
      <c r="J284" s="265"/>
      <c r="K284" s="265"/>
      <c r="L284" s="265"/>
      <c r="M284" s="265"/>
      <c r="N284" s="265"/>
      <c r="O284" s="265"/>
      <c r="P284" s="7"/>
      <c r="Q284" s="258"/>
      <c r="R284" s="259"/>
      <c r="S284" s="259"/>
      <c r="T284" s="259"/>
      <c r="U284" s="259"/>
      <c r="V284" s="259"/>
      <c r="W284" s="259"/>
      <c r="X284" s="259"/>
      <c r="Y284" s="259"/>
      <c r="Z284" s="260"/>
    </row>
    <row r="285" spans="2:26" ht="30" customHeight="1" x14ac:dyDescent="0.2">
      <c r="B285" s="11" t="s">
        <v>334</v>
      </c>
      <c r="C285" s="265" t="s">
        <v>335</v>
      </c>
      <c r="D285" s="265"/>
      <c r="E285" s="265"/>
      <c r="F285" s="265"/>
      <c r="G285" s="15" t="s">
        <v>57</v>
      </c>
      <c r="H285" s="265" t="s">
        <v>2793</v>
      </c>
      <c r="I285" s="265"/>
      <c r="J285" s="265"/>
      <c r="K285" s="265"/>
      <c r="L285" s="265"/>
      <c r="M285" s="265"/>
      <c r="N285" s="265"/>
      <c r="O285" s="265"/>
      <c r="P285" s="7"/>
      <c r="Q285" s="258"/>
      <c r="R285" s="259"/>
      <c r="S285" s="259"/>
      <c r="T285" s="259"/>
      <c r="U285" s="259"/>
      <c r="V285" s="259"/>
      <c r="W285" s="259"/>
      <c r="X285" s="259"/>
      <c r="Y285" s="259"/>
      <c r="Z285" s="260"/>
    </row>
    <row r="286" spans="2:26" ht="30" customHeight="1" x14ac:dyDescent="0.2">
      <c r="B286" s="11" t="s">
        <v>336</v>
      </c>
      <c r="C286" s="265" t="s">
        <v>337</v>
      </c>
      <c r="D286" s="265"/>
      <c r="E286" s="265"/>
      <c r="F286" s="265"/>
      <c r="G286" s="15" t="s">
        <v>57</v>
      </c>
      <c r="H286" s="265" t="s">
        <v>2785</v>
      </c>
      <c r="I286" s="265"/>
      <c r="J286" s="265"/>
      <c r="K286" s="265"/>
      <c r="L286" s="265"/>
      <c r="M286" s="265"/>
      <c r="N286" s="265"/>
      <c r="O286" s="265"/>
      <c r="P286" s="7"/>
      <c r="Q286" s="258"/>
      <c r="R286" s="259"/>
      <c r="S286" s="259"/>
      <c r="T286" s="259"/>
      <c r="U286" s="259"/>
      <c r="V286" s="259"/>
      <c r="W286" s="259"/>
      <c r="X286" s="259"/>
      <c r="Y286" s="259"/>
      <c r="Z286" s="260"/>
    </row>
    <row r="287" spans="2:26" ht="30" customHeight="1" x14ac:dyDescent="0.2">
      <c r="B287" s="11" t="s">
        <v>338</v>
      </c>
      <c r="C287" s="265" t="s">
        <v>339</v>
      </c>
      <c r="D287" s="265"/>
      <c r="E287" s="265"/>
      <c r="F287" s="265"/>
      <c r="G287" s="15"/>
      <c r="H287" s="265" t="s">
        <v>1891</v>
      </c>
      <c r="I287" s="265"/>
      <c r="J287" s="265"/>
      <c r="K287" s="265"/>
      <c r="L287" s="265"/>
      <c r="M287" s="265"/>
      <c r="N287" s="265"/>
      <c r="O287" s="265"/>
      <c r="P287" s="7"/>
      <c r="Q287" s="258"/>
      <c r="R287" s="259"/>
      <c r="S287" s="259"/>
      <c r="T287" s="259"/>
      <c r="U287" s="259"/>
      <c r="V287" s="259"/>
      <c r="W287" s="259"/>
      <c r="X287" s="259"/>
      <c r="Y287" s="259"/>
      <c r="Z287" s="260"/>
    </row>
    <row r="288" spans="2:26" ht="25.5" customHeight="1" x14ac:dyDescent="0.2">
      <c r="B288" s="266" t="s">
        <v>92</v>
      </c>
      <c r="C288" s="266"/>
      <c r="D288" s="266"/>
      <c r="E288" s="266"/>
      <c r="F288" s="266"/>
      <c r="G288" s="266"/>
      <c r="H288" s="266"/>
      <c r="I288" s="266"/>
      <c r="J288" s="266"/>
      <c r="K288" s="266"/>
      <c r="L288" s="266"/>
      <c r="M288" s="266"/>
      <c r="N288" s="266"/>
      <c r="O288" s="266"/>
      <c r="P288" s="189">
        <f>COUNTIF(P274:P287,"N/A")</f>
        <v>0</v>
      </c>
      <c r="Q288" s="266"/>
      <c r="R288" s="266"/>
      <c r="S288" s="266"/>
      <c r="T288" s="266"/>
      <c r="U288" s="266"/>
      <c r="V288" s="266"/>
      <c r="W288" s="266"/>
      <c r="X288" s="266"/>
      <c r="Y288" s="266"/>
      <c r="Z288" s="266"/>
    </row>
    <row r="289" spans="1:62" ht="25.5" customHeight="1" x14ac:dyDescent="0.2">
      <c r="B289" s="266" t="s">
        <v>812</v>
      </c>
      <c r="C289" s="266"/>
      <c r="D289" s="266"/>
      <c r="E289" s="266"/>
      <c r="F289" s="266"/>
      <c r="G289" s="266"/>
      <c r="H289" s="266"/>
      <c r="I289" s="266"/>
      <c r="J289" s="266"/>
      <c r="K289" s="266"/>
      <c r="L289" s="266"/>
      <c r="M289" s="266"/>
      <c r="N289" s="266"/>
      <c r="O289" s="266"/>
      <c r="P289" s="189">
        <f>COUNTIFS(G274:G287,"M",P274:P287,"N/A")</f>
        <v>0</v>
      </c>
      <c r="Q289" s="266"/>
      <c r="R289" s="266"/>
      <c r="S289" s="266"/>
      <c r="T289" s="266"/>
      <c r="U289" s="266"/>
      <c r="V289" s="266"/>
      <c r="W289" s="266"/>
      <c r="X289" s="266"/>
      <c r="Y289" s="266"/>
      <c r="Z289" s="266"/>
    </row>
    <row r="290" spans="1:62" ht="25.5" customHeight="1" x14ac:dyDescent="0.2">
      <c r="B290" s="266" t="s">
        <v>813</v>
      </c>
      <c r="C290" s="266"/>
      <c r="D290" s="266"/>
      <c r="E290" s="266"/>
      <c r="F290" s="266"/>
      <c r="G290" s="266"/>
      <c r="H290" s="266"/>
      <c r="I290" s="266"/>
      <c r="J290" s="266"/>
      <c r="K290" s="266"/>
      <c r="L290" s="266"/>
      <c r="M290" s="266"/>
      <c r="N290" s="266"/>
      <c r="O290" s="266"/>
      <c r="P290" s="189">
        <f>COUNTIFS(G274:G287,"M",P274:P287,"1")</f>
        <v>0</v>
      </c>
      <c r="Q290" s="266"/>
      <c r="R290" s="266"/>
      <c r="S290" s="266"/>
      <c r="T290" s="266"/>
      <c r="U290" s="266"/>
      <c r="V290" s="266"/>
      <c r="W290" s="266"/>
      <c r="X290" s="266"/>
      <c r="Y290" s="266"/>
      <c r="Z290" s="266"/>
    </row>
    <row r="291" spans="1:62" s="20" customFormat="1" ht="24.95" customHeight="1" x14ac:dyDescent="0.2">
      <c r="A291" s="18"/>
      <c r="B291" s="266" t="s">
        <v>93</v>
      </c>
      <c r="C291" s="266"/>
      <c r="D291" s="266"/>
      <c r="E291" s="266"/>
      <c r="F291" s="266"/>
      <c r="G291" s="266"/>
      <c r="H291" s="266"/>
      <c r="I291" s="266"/>
      <c r="J291" s="266"/>
      <c r="K291" s="266"/>
      <c r="L291" s="266"/>
      <c r="M291" s="266"/>
      <c r="N291" s="266"/>
      <c r="O291" s="266"/>
      <c r="P291" s="189">
        <f>SUM(P273:P287)</f>
        <v>0</v>
      </c>
      <c r="Q291" s="266"/>
      <c r="R291" s="266"/>
      <c r="S291" s="266"/>
      <c r="T291" s="266"/>
      <c r="U291" s="266"/>
      <c r="V291" s="266"/>
      <c r="W291" s="266"/>
      <c r="X291" s="266"/>
      <c r="Y291" s="266"/>
      <c r="Z291" s="266"/>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9"/>
    </row>
    <row r="292" spans="1:62" ht="20.100000000000001" customHeight="1" x14ac:dyDescent="0.2">
      <c r="B292" s="6" t="s">
        <v>340</v>
      </c>
      <c r="C292" s="364" t="s">
        <v>37</v>
      </c>
      <c r="D292" s="365"/>
      <c r="E292" s="365"/>
      <c r="F292" s="365"/>
      <c r="G292" s="365"/>
      <c r="H292" s="365"/>
      <c r="I292" s="365"/>
      <c r="J292" s="365"/>
      <c r="K292" s="365"/>
      <c r="L292" s="365"/>
      <c r="M292" s="365"/>
      <c r="N292" s="365"/>
      <c r="O292" s="366"/>
      <c r="P292" s="8"/>
      <c r="Q292" s="258"/>
      <c r="R292" s="259"/>
      <c r="S292" s="259"/>
      <c r="T292" s="259"/>
      <c r="U292" s="259"/>
      <c r="V292" s="259"/>
      <c r="W292" s="259"/>
      <c r="X292" s="259"/>
      <c r="Y292" s="259"/>
      <c r="Z292" s="260"/>
    </row>
    <row r="293" spans="1:62" ht="45" customHeight="1" x14ac:dyDescent="0.2">
      <c r="B293" s="11" t="s">
        <v>341</v>
      </c>
      <c r="C293" s="265" t="s">
        <v>342</v>
      </c>
      <c r="D293" s="265"/>
      <c r="E293" s="265"/>
      <c r="F293" s="265"/>
      <c r="G293" s="15"/>
      <c r="H293" s="265" t="s">
        <v>343</v>
      </c>
      <c r="I293" s="265"/>
      <c r="J293" s="265"/>
      <c r="K293" s="265"/>
      <c r="L293" s="265"/>
      <c r="M293" s="265"/>
      <c r="N293" s="265"/>
      <c r="O293" s="265"/>
      <c r="P293" s="7"/>
      <c r="Q293" s="258"/>
      <c r="R293" s="259"/>
      <c r="S293" s="259"/>
      <c r="T293" s="259"/>
      <c r="U293" s="259"/>
      <c r="V293" s="259"/>
      <c r="W293" s="259"/>
      <c r="X293" s="259"/>
      <c r="Y293" s="259"/>
      <c r="Z293" s="260"/>
    </row>
    <row r="294" spans="1:62" ht="102.75" customHeight="1" x14ac:dyDescent="0.2">
      <c r="B294" s="11" t="s">
        <v>344</v>
      </c>
      <c r="C294" s="265" t="s">
        <v>2786</v>
      </c>
      <c r="D294" s="265"/>
      <c r="E294" s="265"/>
      <c r="F294" s="265"/>
      <c r="G294" s="15" t="s">
        <v>57</v>
      </c>
      <c r="H294" s="265" t="s">
        <v>3479</v>
      </c>
      <c r="I294" s="265"/>
      <c r="J294" s="265"/>
      <c r="K294" s="265"/>
      <c r="L294" s="265"/>
      <c r="M294" s="265"/>
      <c r="N294" s="265"/>
      <c r="O294" s="265"/>
      <c r="P294" s="7"/>
      <c r="Q294" s="258"/>
      <c r="R294" s="259"/>
      <c r="S294" s="259"/>
      <c r="T294" s="259"/>
      <c r="U294" s="259"/>
      <c r="V294" s="259"/>
      <c r="W294" s="259"/>
      <c r="X294" s="259"/>
      <c r="Y294" s="259"/>
      <c r="Z294" s="260"/>
    </row>
    <row r="295" spans="1:62" ht="25.5" customHeight="1" x14ac:dyDescent="0.2">
      <c r="B295" s="266" t="s">
        <v>92</v>
      </c>
      <c r="C295" s="266"/>
      <c r="D295" s="266"/>
      <c r="E295" s="266"/>
      <c r="F295" s="266"/>
      <c r="G295" s="266"/>
      <c r="H295" s="266"/>
      <c r="I295" s="266"/>
      <c r="J295" s="266"/>
      <c r="K295" s="266"/>
      <c r="L295" s="266"/>
      <c r="M295" s="266"/>
      <c r="N295" s="266"/>
      <c r="O295" s="266"/>
      <c r="P295" s="189">
        <f>COUNTIF(P293:P294,"N/A")</f>
        <v>0</v>
      </c>
      <c r="Q295" s="266"/>
      <c r="R295" s="266"/>
      <c r="S295" s="266"/>
      <c r="T295" s="266"/>
      <c r="U295" s="266"/>
      <c r="V295" s="266"/>
      <c r="W295" s="266"/>
      <c r="X295" s="266"/>
      <c r="Y295" s="266"/>
      <c r="Z295" s="266"/>
    </row>
    <row r="296" spans="1:62" ht="25.5" customHeight="1" x14ac:dyDescent="0.2">
      <c r="B296" s="266" t="s">
        <v>812</v>
      </c>
      <c r="C296" s="266"/>
      <c r="D296" s="266"/>
      <c r="E296" s="266"/>
      <c r="F296" s="266"/>
      <c r="G296" s="266"/>
      <c r="H296" s="266"/>
      <c r="I296" s="266"/>
      <c r="J296" s="266"/>
      <c r="K296" s="266"/>
      <c r="L296" s="266"/>
      <c r="M296" s="266"/>
      <c r="N296" s="266"/>
      <c r="O296" s="266"/>
      <c r="P296" s="189">
        <f>COUNTIFS(G293:G294,"M",P293:P294,"N/A")</f>
        <v>0</v>
      </c>
      <c r="Q296" s="266"/>
      <c r="R296" s="266"/>
      <c r="S296" s="266"/>
      <c r="T296" s="266"/>
      <c r="U296" s="266"/>
      <c r="V296" s="266"/>
      <c r="W296" s="266"/>
      <c r="X296" s="266"/>
      <c r="Y296" s="266"/>
      <c r="Z296" s="266"/>
    </row>
    <row r="297" spans="1:62" ht="25.5" customHeight="1" x14ac:dyDescent="0.2">
      <c r="B297" s="266" t="s">
        <v>813</v>
      </c>
      <c r="C297" s="266"/>
      <c r="D297" s="266"/>
      <c r="E297" s="266"/>
      <c r="F297" s="266"/>
      <c r="G297" s="266"/>
      <c r="H297" s="266"/>
      <c r="I297" s="266"/>
      <c r="J297" s="266"/>
      <c r="K297" s="266"/>
      <c r="L297" s="266"/>
      <c r="M297" s="266"/>
      <c r="N297" s="266"/>
      <c r="O297" s="266"/>
      <c r="P297" s="189">
        <f>COUNTIFS(G293:G294,"M",P293:P294,"1")</f>
        <v>0</v>
      </c>
      <c r="Q297" s="266"/>
      <c r="R297" s="266"/>
      <c r="S297" s="266"/>
      <c r="T297" s="266"/>
      <c r="U297" s="266"/>
      <c r="V297" s="266"/>
      <c r="W297" s="266"/>
      <c r="X297" s="266"/>
      <c r="Y297" s="266"/>
      <c r="Z297" s="266"/>
    </row>
    <row r="298" spans="1:62" s="20" customFormat="1" ht="24.95" customHeight="1" x14ac:dyDescent="0.2">
      <c r="A298" s="18"/>
      <c r="B298" s="266" t="s">
        <v>93</v>
      </c>
      <c r="C298" s="266"/>
      <c r="D298" s="266"/>
      <c r="E298" s="266"/>
      <c r="F298" s="266"/>
      <c r="G298" s="266"/>
      <c r="H298" s="266"/>
      <c r="I298" s="266"/>
      <c r="J298" s="266"/>
      <c r="K298" s="266"/>
      <c r="L298" s="266"/>
      <c r="M298" s="266"/>
      <c r="N298" s="266"/>
      <c r="O298" s="266"/>
      <c r="P298" s="189">
        <f>SUM(P293:P294)</f>
        <v>0</v>
      </c>
      <c r="Q298" s="266"/>
      <c r="R298" s="266"/>
      <c r="S298" s="266"/>
      <c r="T298" s="266"/>
      <c r="U298" s="266"/>
      <c r="V298" s="266"/>
      <c r="W298" s="266"/>
      <c r="X298" s="266"/>
      <c r="Y298" s="266"/>
      <c r="Z298" s="266"/>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9"/>
    </row>
    <row r="299" spans="1:62" s="30" customFormat="1" ht="20.100000000000001" customHeight="1" x14ac:dyDescent="0.2">
      <c r="B299" s="6" t="s">
        <v>345</v>
      </c>
      <c r="C299" s="364" t="s">
        <v>38</v>
      </c>
      <c r="D299" s="365"/>
      <c r="E299" s="365"/>
      <c r="F299" s="365"/>
      <c r="G299" s="365"/>
      <c r="H299" s="365"/>
      <c r="I299" s="365"/>
      <c r="J299" s="365"/>
      <c r="K299" s="365"/>
      <c r="L299" s="365"/>
      <c r="M299" s="365"/>
      <c r="N299" s="365"/>
      <c r="O299" s="366"/>
      <c r="P299" s="8"/>
      <c r="Q299" s="258"/>
      <c r="R299" s="259"/>
      <c r="S299" s="259"/>
      <c r="T299" s="259"/>
      <c r="U299" s="259"/>
      <c r="V299" s="259"/>
      <c r="W299" s="259"/>
      <c r="X299" s="259"/>
      <c r="Y299" s="259"/>
      <c r="Z299" s="260"/>
    </row>
    <row r="300" spans="1:62" ht="33" customHeight="1" x14ac:dyDescent="0.2">
      <c r="A300" s="31"/>
      <c r="B300" s="11" t="s">
        <v>346</v>
      </c>
      <c r="C300" s="265" t="s">
        <v>347</v>
      </c>
      <c r="D300" s="265"/>
      <c r="E300" s="265"/>
      <c r="F300" s="265"/>
      <c r="G300" s="15"/>
      <c r="H300" s="265" t="s">
        <v>348</v>
      </c>
      <c r="I300" s="265"/>
      <c r="J300" s="265"/>
      <c r="K300" s="265"/>
      <c r="L300" s="265"/>
      <c r="M300" s="265"/>
      <c r="N300" s="265"/>
      <c r="O300" s="265"/>
      <c r="P300" s="7"/>
      <c r="Q300" s="258"/>
      <c r="R300" s="259"/>
      <c r="S300" s="259"/>
      <c r="T300" s="259"/>
      <c r="U300" s="259"/>
      <c r="V300" s="259"/>
      <c r="W300" s="259"/>
      <c r="X300" s="259"/>
      <c r="Y300" s="259"/>
      <c r="Z300" s="260"/>
    </row>
    <row r="301" spans="1:62" ht="45.75" customHeight="1" x14ac:dyDescent="0.2">
      <c r="B301" s="28" t="s">
        <v>349</v>
      </c>
      <c r="C301" s="265" t="s">
        <v>350</v>
      </c>
      <c r="D301" s="265"/>
      <c r="E301" s="265"/>
      <c r="F301" s="265"/>
      <c r="G301" s="15"/>
      <c r="H301" s="265" t="s">
        <v>3480</v>
      </c>
      <c r="I301" s="265"/>
      <c r="J301" s="265"/>
      <c r="K301" s="265"/>
      <c r="L301" s="265"/>
      <c r="M301" s="265"/>
      <c r="N301" s="265"/>
      <c r="O301" s="265"/>
      <c r="P301" s="7"/>
      <c r="Q301" s="258"/>
      <c r="R301" s="259"/>
      <c r="S301" s="259"/>
      <c r="T301" s="259"/>
      <c r="U301" s="259"/>
      <c r="V301" s="259"/>
      <c r="W301" s="259"/>
      <c r="X301" s="259"/>
      <c r="Y301" s="259"/>
      <c r="Z301" s="260"/>
    </row>
    <row r="302" spans="1:62" ht="50.25" customHeight="1" x14ac:dyDescent="0.2">
      <c r="B302" s="28" t="s">
        <v>351</v>
      </c>
      <c r="C302" s="265" t="s">
        <v>3481</v>
      </c>
      <c r="D302" s="265"/>
      <c r="E302" s="265"/>
      <c r="F302" s="265"/>
      <c r="G302" s="15"/>
      <c r="H302" s="380" t="s">
        <v>352</v>
      </c>
      <c r="I302" s="380"/>
      <c r="J302" s="380"/>
      <c r="K302" s="380"/>
      <c r="L302" s="380"/>
      <c r="M302" s="380"/>
      <c r="N302" s="380"/>
      <c r="O302" s="380"/>
      <c r="P302" s="7"/>
      <c r="Q302" s="258"/>
      <c r="R302" s="259"/>
      <c r="S302" s="259"/>
      <c r="T302" s="259"/>
      <c r="U302" s="259"/>
      <c r="V302" s="259"/>
      <c r="W302" s="259"/>
      <c r="X302" s="259"/>
      <c r="Y302" s="259"/>
      <c r="Z302" s="260"/>
    </row>
    <row r="303" spans="1:62" ht="30" customHeight="1" x14ac:dyDescent="0.2">
      <c r="B303" s="28" t="s">
        <v>353</v>
      </c>
      <c r="C303" s="265" t="s">
        <v>354</v>
      </c>
      <c r="D303" s="265"/>
      <c r="E303" s="265"/>
      <c r="F303" s="265"/>
      <c r="G303" s="15"/>
      <c r="H303" s="380" t="s">
        <v>2926</v>
      </c>
      <c r="I303" s="380"/>
      <c r="J303" s="380"/>
      <c r="K303" s="380"/>
      <c r="L303" s="380"/>
      <c r="M303" s="380"/>
      <c r="N303" s="380"/>
      <c r="O303" s="380"/>
      <c r="P303" s="7"/>
      <c r="Q303" s="258"/>
      <c r="R303" s="259"/>
      <c r="S303" s="259"/>
      <c r="T303" s="259"/>
      <c r="U303" s="259"/>
      <c r="V303" s="259"/>
      <c r="W303" s="259"/>
      <c r="X303" s="259"/>
      <c r="Y303" s="259"/>
      <c r="Z303" s="260"/>
    </row>
    <row r="304" spans="1:62" ht="33" customHeight="1" x14ac:dyDescent="0.2">
      <c r="B304" s="28" t="s">
        <v>355</v>
      </c>
      <c r="C304" s="265" t="s">
        <v>2787</v>
      </c>
      <c r="D304" s="265"/>
      <c r="E304" s="265"/>
      <c r="F304" s="265"/>
      <c r="G304" s="15"/>
      <c r="H304" s="383" t="s">
        <v>356</v>
      </c>
      <c r="I304" s="383"/>
      <c r="J304" s="383"/>
      <c r="K304" s="383"/>
      <c r="L304" s="383"/>
      <c r="M304" s="383"/>
      <c r="N304" s="383"/>
      <c r="O304" s="383"/>
      <c r="P304" s="7"/>
      <c r="Q304" s="258"/>
      <c r="R304" s="259"/>
      <c r="S304" s="259"/>
      <c r="T304" s="259"/>
      <c r="U304" s="259"/>
      <c r="V304" s="259"/>
      <c r="W304" s="259"/>
      <c r="X304" s="259"/>
      <c r="Y304" s="259"/>
      <c r="Z304" s="260"/>
    </row>
    <row r="305" spans="1:62" ht="45" customHeight="1" x14ac:dyDescent="0.2">
      <c r="B305" s="28" t="s">
        <v>357</v>
      </c>
      <c r="C305" s="265" t="s">
        <v>3482</v>
      </c>
      <c r="D305" s="265"/>
      <c r="E305" s="265"/>
      <c r="F305" s="265"/>
      <c r="G305" s="15"/>
      <c r="H305" s="265" t="s">
        <v>3483</v>
      </c>
      <c r="I305" s="265"/>
      <c r="J305" s="265"/>
      <c r="K305" s="265"/>
      <c r="L305" s="265"/>
      <c r="M305" s="265"/>
      <c r="N305" s="265"/>
      <c r="O305" s="265"/>
      <c r="P305" s="7"/>
      <c r="Q305" s="258"/>
      <c r="R305" s="259"/>
      <c r="S305" s="259"/>
      <c r="T305" s="259"/>
      <c r="U305" s="259"/>
      <c r="V305" s="259"/>
      <c r="W305" s="259"/>
      <c r="X305" s="259"/>
      <c r="Y305" s="259"/>
      <c r="Z305" s="260"/>
    </row>
    <row r="306" spans="1:62" ht="32.25" customHeight="1" x14ac:dyDescent="0.2">
      <c r="B306" s="28" t="s">
        <v>358</v>
      </c>
      <c r="C306" s="265" t="s">
        <v>2051</v>
      </c>
      <c r="D306" s="265"/>
      <c r="E306" s="265"/>
      <c r="F306" s="265"/>
      <c r="G306" s="15"/>
      <c r="H306" s="265" t="s">
        <v>359</v>
      </c>
      <c r="I306" s="265"/>
      <c r="J306" s="265"/>
      <c r="K306" s="265"/>
      <c r="L306" s="265"/>
      <c r="M306" s="265"/>
      <c r="N306" s="265"/>
      <c r="O306" s="265"/>
      <c r="P306" s="7"/>
      <c r="Q306" s="258"/>
      <c r="R306" s="259"/>
      <c r="S306" s="259"/>
      <c r="T306" s="259"/>
      <c r="U306" s="259"/>
      <c r="V306" s="259"/>
      <c r="W306" s="259"/>
      <c r="X306" s="259"/>
      <c r="Y306" s="259"/>
      <c r="Z306" s="260"/>
    </row>
    <row r="307" spans="1:62" ht="45.75" customHeight="1" x14ac:dyDescent="0.2">
      <c r="B307" s="28" t="s">
        <v>2163</v>
      </c>
      <c r="C307" s="261" t="s">
        <v>2052</v>
      </c>
      <c r="D307" s="261"/>
      <c r="E307" s="261"/>
      <c r="F307" s="261"/>
      <c r="G307" s="15"/>
      <c r="H307" s="261" t="s">
        <v>2928</v>
      </c>
      <c r="I307" s="261"/>
      <c r="J307" s="261"/>
      <c r="K307" s="261"/>
      <c r="L307" s="261"/>
      <c r="M307" s="261"/>
      <c r="N307" s="261"/>
      <c r="O307" s="261"/>
      <c r="P307" s="7"/>
      <c r="Q307" s="258"/>
      <c r="R307" s="259"/>
      <c r="S307" s="259"/>
      <c r="T307" s="259"/>
      <c r="U307" s="259"/>
      <c r="V307" s="259"/>
      <c r="W307" s="259"/>
      <c r="X307" s="259"/>
      <c r="Y307" s="259"/>
      <c r="Z307" s="260"/>
    </row>
    <row r="308" spans="1:62" ht="25.5" customHeight="1" x14ac:dyDescent="0.2">
      <c r="B308" s="266" t="s">
        <v>92</v>
      </c>
      <c r="C308" s="266"/>
      <c r="D308" s="266"/>
      <c r="E308" s="266"/>
      <c r="F308" s="266"/>
      <c r="G308" s="266"/>
      <c r="H308" s="266"/>
      <c r="I308" s="266"/>
      <c r="J308" s="266"/>
      <c r="K308" s="266"/>
      <c r="L308" s="266"/>
      <c r="M308" s="266"/>
      <c r="N308" s="266"/>
      <c r="O308" s="266"/>
      <c r="P308" s="189">
        <f>COUNTIF(P300:P307,"N/A")</f>
        <v>0</v>
      </c>
      <c r="Q308" s="266"/>
      <c r="R308" s="266"/>
      <c r="S308" s="266"/>
      <c r="T308" s="266"/>
      <c r="U308" s="266"/>
      <c r="V308" s="266"/>
      <c r="W308" s="266"/>
      <c r="X308" s="266"/>
      <c r="Y308" s="266"/>
      <c r="Z308" s="266"/>
    </row>
    <row r="309" spans="1:62" ht="25.5" customHeight="1" x14ac:dyDescent="0.2">
      <c r="B309" s="266" t="s">
        <v>812</v>
      </c>
      <c r="C309" s="266"/>
      <c r="D309" s="266"/>
      <c r="E309" s="266"/>
      <c r="F309" s="266"/>
      <c r="G309" s="266"/>
      <c r="H309" s="266"/>
      <c r="I309" s="266"/>
      <c r="J309" s="266"/>
      <c r="K309" s="266"/>
      <c r="L309" s="266"/>
      <c r="M309" s="266"/>
      <c r="N309" s="266"/>
      <c r="O309" s="266"/>
      <c r="P309" s="189">
        <f>COUNTIFS(G300:G307,"M",P300:P307,"N/A")</f>
        <v>0</v>
      </c>
      <c r="Q309" s="266"/>
      <c r="R309" s="266"/>
      <c r="S309" s="266"/>
      <c r="T309" s="266"/>
      <c r="U309" s="266"/>
      <c r="V309" s="266"/>
      <c r="W309" s="266"/>
      <c r="X309" s="266"/>
      <c r="Y309" s="266"/>
      <c r="Z309" s="266"/>
    </row>
    <row r="310" spans="1:62" ht="25.5" customHeight="1" x14ac:dyDescent="0.2">
      <c r="B310" s="266" t="s">
        <v>813</v>
      </c>
      <c r="C310" s="266"/>
      <c r="D310" s="266"/>
      <c r="E310" s="266"/>
      <c r="F310" s="266"/>
      <c r="G310" s="266"/>
      <c r="H310" s="266"/>
      <c r="I310" s="266"/>
      <c r="J310" s="266"/>
      <c r="K310" s="266"/>
      <c r="L310" s="266"/>
      <c r="M310" s="266"/>
      <c r="N310" s="266"/>
      <c r="O310" s="266"/>
      <c r="P310" s="189">
        <f>COUNTIFS(G300:G307,"M",P300:P307,"1")</f>
        <v>0</v>
      </c>
      <c r="Q310" s="266"/>
      <c r="R310" s="266"/>
      <c r="S310" s="266"/>
      <c r="T310" s="266"/>
      <c r="U310" s="266"/>
      <c r="V310" s="266"/>
      <c r="W310" s="266"/>
      <c r="X310" s="266"/>
      <c r="Y310" s="266"/>
      <c r="Z310" s="266"/>
    </row>
    <row r="311" spans="1:62" s="20" customFormat="1" ht="24.95" customHeight="1" x14ac:dyDescent="0.2">
      <c r="A311" s="18"/>
      <c r="B311" s="386" t="s">
        <v>93</v>
      </c>
      <c r="C311" s="386"/>
      <c r="D311" s="386"/>
      <c r="E311" s="386"/>
      <c r="F311" s="386"/>
      <c r="G311" s="386"/>
      <c r="H311" s="386"/>
      <c r="I311" s="386"/>
      <c r="J311" s="386"/>
      <c r="K311" s="386"/>
      <c r="L311" s="386"/>
      <c r="M311" s="386"/>
      <c r="N311" s="386"/>
      <c r="O311" s="386"/>
      <c r="P311" s="189">
        <f>SUM(P300:P307)</f>
        <v>0</v>
      </c>
      <c r="Q311" s="266"/>
      <c r="R311" s="266"/>
      <c r="S311" s="266"/>
      <c r="T311" s="266"/>
      <c r="U311" s="266"/>
      <c r="V311" s="266"/>
      <c r="W311" s="266"/>
      <c r="X311" s="266"/>
      <c r="Y311" s="266"/>
      <c r="Z311" s="266"/>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9"/>
    </row>
    <row r="312" spans="1:62" ht="19.5" customHeight="1" x14ac:dyDescent="0.2">
      <c r="A312" s="32"/>
      <c r="B312" s="6" t="s">
        <v>360</v>
      </c>
      <c r="C312" s="364" t="s">
        <v>2929</v>
      </c>
      <c r="D312" s="365"/>
      <c r="E312" s="365"/>
      <c r="F312" s="365"/>
      <c r="G312" s="365"/>
      <c r="H312" s="365"/>
      <c r="I312" s="365"/>
      <c r="J312" s="365"/>
      <c r="K312" s="365"/>
      <c r="L312" s="365"/>
      <c r="M312" s="365"/>
      <c r="N312" s="365"/>
      <c r="O312" s="366"/>
      <c r="P312" s="8"/>
      <c r="Q312" s="258"/>
      <c r="R312" s="259"/>
      <c r="S312" s="259"/>
      <c r="T312" s="259"/>
      <c r="U312" s="259"/>
      <c r="V312" s="259"/>
      <c r="W312" s="259"/>
      <c r="X312" s="259"/>
      <c r="Y312" s="259"/>
      <c r="Z312" s="260"/>
    </row>
    <row r="313" spans="1:62" ht="114.75" customHeight="1" x14ac:dyDescent="0.2">
      <c r="A313" s="5"/>
      <c r="B313" s="11" t="s">
        <v>361</v>
      </c>
      <c r="C313" s="265" t="s">
        <v>362</v>
      </c>
      <c r="D313" s="265"/>
      <c r="E313" s="265"/>
      <c r="F313" s="265"/>
      <c r="G313" s="15" t="s">
        <v>57</v>
      </c>
      <c r="H313" s="387" t="s">
        <v>363</v>
      </c>
      <c r="I313" s="387"/>
      <c r="J313" s="387"/>
      <c r="K313" s="387"/>
      <c r="L313" s="387"/>
      <c r="M313" s="387"/>
      <c r="N313" s="387"/>
      <c r="O313" s="387"/>
      <c r="P313" s="7"/>
      <c r="Q313" s="258"/>
      <c r="R313" s="259"/>
      <c r="S313" s="259"/>
      <c r="T313" s="259"/>
      <c r="U313" s="259"/>
      <c r="V313" s="259"/>
      <c r="W313" s="259"/>
      <c r="X313" s="259"/>
      <c r="Y313" s="259"/>
      <c r="Z313" s="260"/>
    </row>
    <row r="314" spans="1:62" ht="113.25" customHeight="1" x14ac:dyDescent="0.2">
      <c r="B314" s="11" t="s">
        <v>364</v>
      </c>
      <c r="C314" s="265" t="s">
        <v>3484</v>
      </c>
      <c r="D314" s="265"/>
      <c r="E314" s="265"/>
      <c r="F314" s="265"/>
      <c r="G314" s="15" t="s">
        <v>57</v>
      </c>
      <c r="H314" s="382" t="s">
        <v>3485</v>
      </c>
      <c r="I314" s="382"/>
      <c r="J314" s="382"/>
      <c r="K314" s="382"/>
      <c r="L314" s="382"/>
      <c r="M314" s="382"/>
      <c r="N314" s="382"/>
      <c r="O314" s="382"/>
      <c r="P314" s="7"/>
      <c r="Q314" s="258"/>
      <c r="R314" s="259"/>
      <c r="S314" s="259"/>
      <c r="T314" s="259"/>
      <c r="U314" s="259"/>
      <c r="V314" s="259"/>
      <c r="W314" s="259"/>
      <c r="X314" s="259"/>
      <c r="Y314" s="259"/>
      <c r="Z314" s="260"/>
    </row>
    <row r="315" spans="1:62" ht="25.5" customHeight="1" x14ac:dyDescent="0.2">
      <c r="B315" s="266" t="s">
        <v>92</v>
      </c>
      <c r="C315" s="266"/>
      <c r="D315" s="266"/>
      <c r="E315" s="266"/>
      <c r="F315" s="266"/>
      <c r="G315" s="266"/>
      <c r="H315" s="266"/>
      <c r="I315" s="266"/>
      <c r="J315" s="266"/>
      <c r="K315" s="266"/>
      <c r="L315" s="266"/>
      <c r="M315" s="266"/>
      <c r="N315" s="266"/>
      <c r="O315" s="266"/>
      <c r="P315" s="189">
        <f>COUNTIF(P313:P314,"N/A")</f>
        <v>0</v>
      </c>
      <c r="Q315" s="266"/>
      <c r="R315" s="266"/>
      <c r="S315" s="266"/>
      <c r="T315" s="266"/>
      <c r="U315" s="266"/>
      <c r="V315" s="266"/>
      <c r="W315" s="266"/>
      <c r="X315" s="266"/>
      <c r="Y315" s="266"/>
      <c r="Z315" s="266"/>
    </row>
    <row r="316" spans="1:62" ht="25.5" customHeight="1" x14ac:dyDescent="0.2">
      <c r="B316" s="266" t="s">
        <v>812</v>
      </c>
      <c r="C316" s="266"/>
      <c r="D316" s="266"/>
      <c r="E316" s="266"/>
      <c r="F316" s="266"/>
      <c r="G316" s="266"/>
      <c r="H316" s="266"/>
      <c r="I316" s="266"/>
      <c r="J316" s="266"/>
      <c r="K316" s="266"/>
      <c r="L316" s="266"/>
      <c r="M316" s="266"/>
      <c r="N316" s="266"/>
      <c r="O316" s="266"/>
      <c r="P316" s="189">
        <f>COUNTIFS(G313:G314,"M",P313:P314,"N/A")</f>
        <v>0</v>
      </c>
      <c r="Q316" s="266"/>
      <c r="R316" s="266"/>
      <c r="S316" s="266"/>
      <c r="T316" s="266"/>
      <c r="U316" s="266"/>
      <c r="V316" s="266"/>
      <c r="W316" s="266"/>
      <c r="X316" s="266"/>
      <c r="Y316" s="266"/>
      <c r="Z316" s="266"/>
    </row>
    <row r="317" spans="1:62" ht="25.5" customHeight="1" x14ac:dyDescent="0.2">
      <c r="B317" s="266" t="s">
        <v>813</v>
      </c>
      <c r="C317" s="266"/>
      <c r="D317" s="266"/>
      <c r="E317" s="266"/>
      <c r="F317" s="266"/>
      <c r="G317" s="266"/>
      <c r="H317" s="266"/>
      <c r="I317" s="266"/>
      <c r="J317" s="266"/>
      <c r="K317" s="266"/>
      <c r="L317" s="266"/>
      <c r="M317" s="266"/>
      <c r="N317" s="266"/>
      <c r="O317" s="266"/>
      <c r="P317" s="189">
        <f>COUNTIFS(G313:G314,"M",P313:P314,"1")</f>
        <v>0</v>
      </c>
      <c r="Q317" s="266"/>
      <c r="R317" s="266"/>
      <c r="S317" s="266"/>
      <c r="T317" s="266"/>
      <c r="U317" s="266"/>
      <c r="V317" s="266"/>
      <c r="W317" s="266"/>
      <c r="X317" s="266"/>
      <c r="Y317" s="266"/>
      <c r="Z317" s="266"/>
    </row>
    <row r="318" spans="1:62" s="20" customFormat="1" ht="24.95" customHeight="1" x14ac:dyDescent="0.2">
      <c r="A318" s="18"/>
      <c r="B318" s="266" t="s">
        <v>93</v>
      </c>
      <c r="C318" s="266"/>
      <c r="D318" s="266"/>
      <c r="E318" s="266"/>
      <c r="F318" s="266"/>
      <c r="G318" s="266"/>
      <c r="H318" s="266"/>
      <c r="I318" s="266"/>
      <c r="J318" s="266"/>
      <c r="K318" s="266"/>
      <c r="L318" s="266"/>
      <c r="M318" s="266"/>
      <c r="N318" s="266"/>
      <c r="O318" s="266"/>
      <c r="P318" s="189">
        <f>SUM(P313:P314)</f>
        <v>0</v>
      </c>
      <c r="Q318" s="266"/>
      <c r="R318" s="266"/>
      <c r="S318" s="266"/>
      <c r="T318" s="266"/>
      <c r="U318" s="266"/>
      <c r="V318" s="266"/>
      <c r="W318" s="266"/>
      <c r="X318" s="266"/>
      <c r="Y318" s="266"/>
      <c r="Z318" s="266"/>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9"/>
    </row>
    <row r="319" spans="1:62" ht="20.100000000000001" customHeight="1" x14ac:dyDescent="0.2">
      <c r="B319" s="6" t="s">
        <v>365</v>
      </c>
      <c r="C319" s="364" t="s">
        <v>40</v>
      </c>
      <c r="D319" s="365"/>
      <c r="E319" s="365"/>
      <c r="F319" s="365"/>
      <c r="G319" s="365"/>
      <c r="H319" s="365"/>
      <c r="I319" s="365"/>
      <c r="J319" s="365"/>
      <c r="K319" s="365"/>
      <c r="L319" s="365"/>
      <c r="M319" s="365"/>
      <c r="N319" s="365"/>
      <c r="O319" s="366"/>
      <c r="P319" s="8"/>
      <c r="Q319" s="258"/>
      <c r="R319" s="259"/>
      <c r="S319" s="259"/>
      <c r="T319" s="259"/>
      <c r="U319" s="259"/>
      <c r="V319" s="259"/>
      <c r="W319" s="259"/>
      <c r="X319" s="259"/>
      <c r="Y319" s="259"/>
      <c r="Z319" s="260"/>
    </row>
    <row r="320" spans="1:62" ht="19.5" customHeight="1" x14ac:dyDescent="0.2">
      <c r="B320" s="11" t="s">
        <v>366</v>
      </c>
      <c r="C320" s="265" t="s">
        <v>367</v>
      </c>
      <c r="D320" s="265"/>
      <c r="E320" s="265"/>
      <c r="F320" s="265"/>
      <c r="G320" s="15"/>
      <c r="H320" s="382" t="s">
        <v>1425</v>
      </c>
      <c r="I320" s="384"/>
      <c r="J320" s="384"/>
      <c r="K320" s="384"/>
      <c r="L320" s="384"/>
      <c r="M320" s="384"/>
      <c r="N320" s="384"/>
      <c r="O320" s="384"/>
      <c r="P320" s="7"/>
      <c r="Q320" s="258"/>
      <c r="R320" s="259"/>
      <c r="S320" s="259"/>
      <c r="T320" s="259"/>
      <c r="U320" s="259"/>
      <c r="V320" s="259"/>
      <c r="W320" s="259"/>
      <c r="X320" s="259"/>
      <c r="Y320" s="259"/>
      <c r="Z320" s="260"/>
    </row>
    <row r="321" spans="1:62" ht="147" customHeight="1" x14ac:dyDescent="0.2">
      <c r="B321" s="11" t="s">
        <v>368</v>
      </c>
      <c r="C321" s="265" t="s">
        <v>369</v>
      </c>
      <c r="D321" s="265"/>
      <c r="E321" s="265"/>
      <c r="F321" s="265"/>
      <c r="G321" s="15"/>
      <c r="H321" s="382" t="s">
        <v>370</v>
      </c>
      <c r="I321" s="382"/>
      <c r="J321" s="382"/>
      <c r="K321" s="382"/>
      <c r="L321" s="382"/>
      <c r="M321" s="382"/>
      <c r="N321" s="382"/>
      <c r="O321" s="382"/>
      <c r="P321" s="7"/>
      <c r="Q321" s="258"/>
      <c r="R321" s="259"/>
      <c r="S321" s="259"/>
      <c r="T321" s="259"/>
      <c r="U321" s="259"/>
      <c r="V321" s="259"/>
      <c r="W321" s="259"/>
      <c r="X321" s="259"/>
      <c r="Y321" s="259"/>
      <c r="Z321" s="260"/>
    </row>
    <row r="322" spans="1:62" ht="73.5" customHeight="1" x14ac:dyDescent="0.2">
      <c r="B322" s="11" t="s">
        <v>371</v>
      </c>
      <c r="C322" s="265" t="s">
        <v>372</v>
      </c>
      <c r="D322" s="265"/>
      <c r="E322" s="265"/>
      <c r="F322" s="265"/>
      <c r="G322" s="15"/>
      <c r="H322" s="382" t="s">
        <v>3486</v>
      </c>
      <c r="I322" s="382"/>
      <c r="J322" s="382"/>
      <c r="K322" s="382"/>
      <c r="L322" s="382"/>
      <c r="M322" s="382"/>
      <c r="N322" s="382"/>
      <c r="O322" s="382"/>
      <c r="P322" s="7"/>
      <c r="Q322" s="258"/>
      <c r="R322" s="259"/>
      <c r="S322" s="259"/>
      <c r="T322" s="259"/>
      <c r="U322" s="259"/>
      <c r="V322" s="259"/>
      <c r="W322" s="259"/>
      <c r="X322" s="259"/>
      <c r="Y322" s="259"/>
      <c r="Z322" s="260"/>
    </row>
    <row r="323" spans="1:62" ht="25.5" customHeight="1" x14ac:dyDescent="0.2">
      <c r="B323" s="266" t="s">
        <v>92</v>
      </c>
      <c r="C323" s="266"/>
      <c r="D323" s="266"/>
      <c r="E323" s="266"/>
      <c r="F323" s="266"/>
      <c r="G323" s="266"/>
      <c r="H323" s="266"/>
      <c r="I323" s="266"/>
      <c r="J323" s="266"/>
      <c r="K323" s="266"/>
      <c r="L323" s="266"/>
      <c r="M323" s="266"/>
      <c r="N323" s="266"/>
      <c r="O323" s="266"/>
      <c r="P323" s="189">
        <f>COUNTIF(P320:P322,"N/A")</f>
        <v>0</v>
      </c>
      <c r="Q323" s="266"/>
      <c r="R323" s="266"/>
      <c r="S323" s="266"/>
      <c r="T323" s="266"/>
      <c r="U323" s="266"/>
      <c r="V323" s="266"/>
      <c r="W323" s="266"/>
      <c r="X323" s="266"/>
      <c r="Y323" s="266"/>
      <c r="Z323" s="266"/>
    </row>
    <row r="324" spans="1:62" ht="25.5" customHeight="1" x14ac:dyDescent="0.2">
      <c r="B324" s="266" t="s">
        <v>812</v>
      </c>
      <c r="C324" s="266"/>
      <c r="D324" s="266"/>
      <c r="E324" s="266"/>
      <c r="F324" s="266"/>
      <c r="G324" s="266"/>
      <c r="H324" s="266"/>
      <c r="I324" s="266"/>
      <c r="J324" s="266"/>
      <c r="K324" s="266"/>
      <c r="L324" s="266"/>
      <c r="M324" s="266"/>
      <c r="N324" s="266"/>
      <c r="O324" s="266"/>
      <c r="P324" s="189">
        <f>COUNTIFS(G320:G322,"M",P320:P322,"N/A")</f>
        <v>0</v>
      </c>
      <c r="Q324" s="266"/>
      <c r="R324" s="266"/>
      <c r="S324" s="266"/>
      <c r="T324" s="266"/>
      <c r="U324" s="266"/>
      <c r="V324" s="266"/>
      <c r="W324" s="266"/>
      <c r="X324" s="266"/>
      <c r="Y324" s="266"/>
      <c r="Z324" s="266"/>
    </row>
    <row r="325" spans="1:62" ht="25.5" customHeight="1" x14ac:dyDescent="0.2">
      <c r="B325" s="266" t="s">
        <v>813</v>
      </c>
      <c r="C325" s="266"/>
      <c r="D325" s="266"/>
      <c r="E325" s="266"/>
      <c r="F325" s="266"/>
      <c r="G325" s="266"/>
      <c r="H325" s="266"/>
      <c r="I325" s="266"/>
      <c r="J325" s="266"/>
      <c r="K325" s="266"/>
      <c r="L325" s="266"/>
      <c r="M325" s="266"/>
      <c r="N325" s="266"/>
      <c r="O325" s="266"/>
      <c r="P325" s="189">
        <f>COUNTIFS(G320:G322,"M",P320:P322,"1")</f>
        <v>0</v>
      </c>
      <c r="Q325" s="266"/>
      <c r="R325" s="266"/>
      <c r="S325" s="266"/>
      <c r="T325" s="266"/>
      <c r="U325" s="266"/>
      <c r="V325" s="266"/>
      <c r="W325" s="266"/>
      <c r="X325" s="266"/>
      <c r="Y325" s="266"/>
      <c r="Z325" s="266"/>
    </row>
    <row r="326" spans="1:62" s="20" customFormat="1" ht="24.95" customHeight="1" x14ac:dyDescent="0.2">
      <c r="A326" s="18"/>
      <c r="B326" s="266" t="s">
        <v>93</v>
      </c>
      <c r="C326" s="266"/>
      <c r="D326" s="266"/>
      <c r="E326" s="266"/>
      <c r="F326" s="266"/>
      <c r="G326" s="266"/>
      <c r="H326" s="266"/>
      <c r="I326" s="266"/>
      <c r="J326" s="266"/>
      <c r="K326" s="266"/>
      <c r="L326" s="266"/>
      <c r="M326" s="266"/>
      <c r="N326" s="266"/>
      <c r="O326" s="266"/>
      <c r="P326" s="189">
        <f>SUM(P320:P322)</f>
        <v>0</v>
      </c>
      <c r="Q326" s="266"/>
      <c r="R326" s="266"/>
      <c r="S326" s="266"/>
      <c r="T326" s="266"/>
      <c r="U326" s="266"/>
      <c r="V326" s="266"/>
      <c r="W326" s="266"/>
      <c r="X326" s="266"/>
      <c r="Y326" s="266"/>
      <c r="Z326" s="266"/>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9"/>
    </row>
    <row r="327" spans="1:62" ht="20.100000000000001" customHeight="1" x14ac:dyDescent="0.2">
      <c r="A327" s="5"/>
      <c r="B327" s="6" t="s">
        <v>373</v>
      </c>
      <c r="C327" s="364" t="s">
        <v>41</v>
      </c>
      <c r="D327" s="365"/>
      <c r="E327" s="365"/>
      <c r="F327" s="365"/>
      <c r="G327" s="365"/>
      <c r="H327" s="365"/>
      <c r="I327" s="365"/>
      <c r="J327" s="365"/>
      <c r="K327" s="365"/>
      <c r="L327" s="365"/>
      <c r="M327" s="365"/>
      <c r="N327" s="365"/>
      <c r="O327" s="366"/>
      <c r="P327" s="8"/>
      <c r="Q327" s="258"/>
      <c r="R327" s="259"/>
      <c r="S327" s="259"/>
      <c r="T327" s="259"/>
      <c r="U327" s="259"/>
      <c r="V327" s="259"/>
      <c r="W327" s="259"/>
      <c r="X327" s="259"/>
      <c r="Y327" s="259"/>
      <c r="Z327" s="260"/>
    </row>
    <row r="328" spans="1:62" ht="379.5" customHeight="1" x14ac:dyDescent="0.2">
      <c r="A328" s="5"/>
      <c r="B328" s="11" t="s">
        <v>374</v>
      </c>
      <c r="C328" s="265" t="s">
        <v>375</v>
      </c>
      <c r="D328" s="265"/>
      <c r="E328" s="265"/>
      <c r="F328" s="265"/>
      <c r="G328" s="13" t="s">
        <v>57</v>
      </c>
      <c r="H328" s="382" t="s">
        <v>3487</v>
      </c>
      <c r="I328" s="382"/>
      <c r="J328" s="382"/>
      <c r="K328" s="382"/>
      <c r="L328" s="382"/>
      <c r="M328" s="382"/>
      <c r="N328" s="382"/>
      <c r="O328" s="382"/>
      <c r="P328" s="7"/>
      <c r="Q328" s="258"/>
      <c r="R328" s="259"/>
      <c r="S328" s="259"/>
      <c r="T328" s="259"/>
      <c r="U328" s="259"/>
      <c r="V328" s="259"/>
      <c r="W328" s="259"/>
      <c r="X328" s="259"/>
      <c r="Y328" s="259"/>
      <c r="Z328" s="260"/>
    </row>
    <row r="329" spans="1:62" ht="45" customHeight="1" x14ac:dyDescent="0.2">
      <c r="B329" s="11" t="s">
        <v>376</v>
      </c>
      <c r="C329" s="265" t="s">
        <v>2053</v>
      </c>
      <c r="D329" s="265"/>
      <c r="E329" s="265"/>
      <c r="F329" s="265"/>
      <c r="G329" s="15"/>
      <c r="H329" s="385" t="s">
        <v>2054</v>
      </c>
      <c r="I329" s="385"/>
      <c r="J329" s="385"/>
      <c r="K329" s="385"/>
      <c r="L329" s="385"/>
      <c r="M329" s="385"/>
      <c r="N329" s="385"/>
      <c r="O329" s="385"/>
      <c r="P329" s="7"/>
      <c r="Q329" s="258"/>
      <c r="R329" s="259"/>
      <c r="S329" s="259"/>
      <c r="T329" s="259"/>
      <c r="U329" s="259"/>
      <c r="V329" s="259"/>
      <c r="W329" s="259"/>
      <c r="X329" s="259"/>
      <c r="Y329" s="259"/>
      <c r="Z329" s="260"/>
    </row>
    <row r="330" spans="1:62" ht="25.5" customHeight="1" x14ac:dyDescent="0.2">
      <c r="B330" s="266" t="s">
        <v>92</v>
      </c>
      <c r="C330" s="266"/>
      <c r="D330" s="266"/>
      <c r="E330" s="266"/>
      <c r="F330" s="266"/>
      <c r="G330" s="266"/>
      <c r="H330" s="266"/>
      <c r="I330" s="266"/>
      <c r="J330" s="266"/>
      <c r="K330" s="266"/>
      <c r="L330" s="266"/>
      <c r="M330" s="266"/>
      <c r="N330" s="266"/>
      <c r="O330" s="266"/>
      <c r="P330" s="189">
        <f>COUNTIF(P328:P329,"N/A")</f>
        <v>0</v>
      </c>
      <c r="Q330" s="361"/>
      <c r="R330" s="362"/>
      <c r="S330" s="362"/>
      <c r="T330" s="362"/>
      <c r="U330" s="362"/>
      <c r="V330" s="362"/>
      <c r="W330" s="362"/>
      <c r="X330" s="362"/>
      <c r="Y330" s="362"/>
      <c r="Z330" s="363"/>
    </row>
    <row r="331" spans="1:62" ht="25.5" customHeight="1" x14ac:dyDescent="0.2">
      <c r="B331" s="266" t="s">
        <v>812</v>
      </c>
      <c r="C331" s="266"/>
      <c r="D331" s="266"/>
      <c r="E331" s="266"/>
      <c r="F331" s="266"/>
      <c r="G331" s="266"/>
      <c r="H331" s="266"/>
      <c r="I331" s="266"/>
      <c r="J331" s="266"/>
      <c r="K331" s="266"/>
      <c r="L331" s="266"/>
      <c r="M331" s="266"/>
      <c r="N331" s="266"/>
      <c r="O331" s="266"/>
      <c r="P331" s="189">
        <f>COUNTIFS(G328:G329,"M",P328:P329,"N/A")</f>
        <v>0</v>
      </c>
      <c r="Q331" s="361"/>
      <c r="R331" s="362"/>
      <c r="S331" s="362"/>
      <c r="T331" s="362"/>
      <c r="U331" s="362"/>
      <c r="V331" s="362"/>
      <c r="W331" s="362"/>
      <c r="X331" s="362"/>
      <c r="Y331" s="362"/>
      <c r="Z331" s="363"/>
    </row>
    <row r="332" spans="1:62" ht="25.5" customHeight="1" x14ac:dyDescent="0.2">
      <c r="B332" s="266" t="s">
        <v>813</v>
      </c>
      <c r="C332" s="266"/>
      <c r="D332" s="266"/>
      <c r="E332" s="266"/>
      <c r="F332" s="266"/>
      <c r="G332" s="266"/>
      <c r="H332" s="266"/>
      <c r="I332" s="266"/>
      <c r="J332" s="266"/>
      <c r="K332" s="266"/>
      <c r="L332" s="266"/>
      <c r="M332" s="266"/>
      <c r="N332" s="266"/>
      <c r="O332" s="266"/>
      <c r="P332" s="189">
        <f>COUNTIFS(G328:G329,"M",P328:P329,"1")</f>
        <v>0</v>
      </c>
      <c r="Q332" s="361"/>
      <c r="R332" s="362"/>
      <c r="S332" s="362"/>
      <c r="T332" s="362"/>
      <c r="U332" s="362"/>
      <c r="V332" s="362"/>
      <c r="W332" s="362"/>
      <c r="X332" s="362"/>
      <c r="Y332" s="362"/>
      <c r="Z332" s="363"/>
    </row>
    <row r="333" spans="1:62" ht="24.95" customHeight="1" x14ac:dyDescent="0.2">
      <c r="B333" s="377" t="s">
        <v>93</v>
      </c>
      <c r="C333" s="377"/>
      <c r="D333" s="377"/>
      <c r="E333" s="377"/>
      <c r="F333" s="377"/>
      <c r="G333" s="377"/>
      <c r="H333" s="377"/>
      <c r="I333" s="377"/>
      <c r="J333" s="377"/>
      <c r="K333" s="377"/>
      <c r="L333" s="377"/>
      <c r="M333" s="377"/>
      <c r="N333" s="377"/>
      <c r="O333" s="377"/>
      <c r="P333" s="189">
        <f>SUM(P328:P329)</f>
        <v>0</v>
      </c>
      <c r="Q333" s="361"/>
      <c r="R333" s="362"/>
      <c r="S333" s="362"/>
      <c r="T333" s="362"/>
      <c r="U333" s="362"/>
      <c r="V333" s="362"/>
      <c r="W333" s="362"/>
      <c r="X333" s="362"/>
      <c r="Y333" s="362"/>
      <c r="Z333" s="363"/>
    </row>
    <row r="382" spans="9:9" s="1" customFormat="1" x14ac:dyDescent="0.2">
      <c r="I382" s="33"/>
    </row>
    <row r="383" spans="9:9" s="1" customFormat="1" x14ac:dyDescent="0.2">
      <c r="I383" s="33"/>
    </row>
    <row r="384" spans="9:9" s="1" customFormat="1" x14ac:dyDescent="0.2">
      <c r="I384" s="33"/>
    </row>
    <row r="385" spans="9:9" s="1" customFormat="1" x14ac:dyDescent="0.2">
      <c r="I385" s="33"/>
    </row>
  </sheetData>
  <sheetProtection algorithmName="SHA-512" hashValue="SG1akX5MT/k9Pz2CURjwaaKsKK/VNTyzNnP0IARjZRdjKpUJ3nRclGMHBGWMENSt4Omt4XSTpEs2utq0M/WbuQ==" saltValue="uottIjkmoqIjnAtdcN/4fg==" spinCount="100000" sheet="1" objects="1" scenarios="1" formatRows="0"/>
  <protectedRanges>
    <protectedRange sqref="P234" name="Score21"/>
    <protectedRange sqref="P328:P329" name="Scores20"/>
    <protectedRange sqref="P320:P322" name="Scores19"/>
    <protectedRange sqref="P313:P314" name="Scores18"/>
    <protectedRange sqref="P300:P307" name="Scores17"/>
    <protectedRange sqref="P293:P294" name="Scores16"/>
    <protectedRange sqref="P273:P287" name="Scores15"/>
    <protectedRange sqref="P264:P267" name="Scores14"/>
    <protectedRange sqref="P248:P257" name="Scores13"/>
    <protectedRange sqref="P240:P241" name="Scores12"/>
    <protectedRange sqref="P225:P228" name="Scores11"/>
    <protectedRange sqref="P215:P219" name="Scores10"/>
    <protectedRange sqref="P197:P209" name="Scores9"/>
    <protectedRange sqref="P179:P190" name="Scores8"/>
    <protectedRange sqref="P158:P173" name="Scores7"/>
    <protectedRange sqref="P150:P151" name="Scores6"/>
    <protectedRange sqref="P123:P144" name="Scores5"/>
    <protectedRange sqref="P105:P117" name="Scores4"/>
    <protectedRange sqref="Q51:Z333" name="Comments"/>
    <protectedRange sqref="P51:P71" name="Scores1"/>
    <protectedRange sqref="P77:P89" name="Scores2"/>
    <protectedRange sqref="P95:P98" name="Scores3"/>
  </protectedRanges>
  <mergeCells count="954">
    <mergeCell ref="C262:O262"/>
    <mergeCell ref="C263:O263"/>
    <mergeCell ref="Q262:Z262"/>
    <mergeCell ref="Q263:Z263"/>
    <mergeCell ref="C272:O272"/>
    <mergeCell ref="Q272:Z272"/>
    <mergeCell ref="C292:O292"/>
    <mergeCell ref="Q292:Z292"/>
    <mergeCell ref="C299:O299"/>
    <mergeCell ref="Q299:Z299"/>
    <mergeCell ref="Q270:Z270"/>
    <mergeCell ref="Q271:Z271"/>
    <mergeCell ref="Q273:Z273"/>
    <mergeCell ref="B268:O268"/>
    <mergeCell ref="B271:O271"/>
    <mergeCell ref="Q265:Z265"/>
    <mergeCell ref="Q266:Z266"/>
    <mergeCell ref="Q267:Z267"/>
    <mergeCell ref="Q268:Z268"/>
    <mergeCell ref="Q269:Z269"/>
    <mergeCell ref="H267:O267"/>
    <mergeCell ref="B269:O269"/>
    <mergeCell ref="Q297:Z297"/>
    <mergeCell ref="Q298:Z298"/>
    <mergeCell ref="Q224:Z224"/>
    <mergeCell ref="C224:O224"/>
    <mergeCell ref="C233:O233"/>
    <mergeCell ref="Q233:Z233"/>
    <mergeCell ref="C239:O239"/>
    <mergeCell ref="Q239:Z239"/>
    <mergeCell ref="C246:O246"/>
    <mergeCell ref="C247:O247"/>
    <mergeCell ref="Q246:Z246"/>
    <mergeCell ref="Q247:Z247"/>
    <mergeCell ref="Q241:Z241"/>
    <mergeCell ref="Q242:Z242"/>
    <mergeCell ref="Q243:Z243"/>
    <mergeCell ref="B242:O242"/>
    <mergeCell ref="C241:F241"/>
    <mergeCell ref="H241:O241"/>
    <mergeCell ref="B243:O243"/>
    <mergeCell ref="B244:O244"/>
    <mergeCell ref="Q235:Z235"/>
    <mergeCell ref="Q236:Z236"/>
    <mergeCell ref="Q237:Z237"/>
    <mergeCell ref="Q238:Z238"/>
    <mergeCell ref="Q240:Z240"/>
    <mergeCell ref="C228:F228"/>
    <mergeCell ref="C156:O156"/>
    <mergeCell ref="C157:O157"/>
    <mergeCell ref="Q156:Z156"/>
    <mergeCell ref="Q157:Z157"/>
    <mergeCell ref="C178:O178"/>
    <mergeCell ref="Q178:Z178"/>
    <mergeCell ref="C195:O195"/>
    <mergeCell ref="C196:O196"/>
    <mergeCell ref="Q195:Z195"/>
    <mergeCell ref="Q196:Z196"/>
    <mergeCell ref="Q189:Z189"/>
    <mergeCell ref="Q190:Z190"/>
    <mergeCell ref="Q191:Z191"/>
    <mergeCell ref="Q192:Z192"/>
    <mergeCell ref="Q193:Z193"/>
    <mergeCell ref="Q194:Z194"/>
    <mergeCell ref="C187:F187"/>
    <mergeCell ref="H187:O187"/>
    <mergeCell ref="C188:F188"/>
    <mergeCell ref="H188:O188"/>
    <mergeCell ref="B191:O191"/>
    <mergeCell ref="B194:O194"/>
    <mergeCell ref="C186:F186"/>
    <mergeCell ref="H186:O186"/>
    <mergeCell ref="Q103:Z103"/>
    <mergeCell ref="Q104:Z104"/>
    <mergeCell ref="C104:O104"/>
    <mergeCell ref="C122:O122"/>
    <mergeCell ref="Q122:Z122"/>
    <mergeCell ref="C149:O149"/>
    <mergeCell ref="Q149:Z149"/>
    <mergeCell ref="B147:O147"/>
    <mergeCell ref="C143:F143"/>
    <mergeCell ref="H143:O143"/>
    <mergeCell ref="C144:F144"/>
    <mergeCell ref="H144:O144"/>
    <mergeCell ref="C141:F141"/>
    <mergeCell ref="H141:O141"/>
    <mergeCell ref="C142:F142"/>
    <mergeCell ref="H142:O142"/>
    <mergeCell ref="Q141:Z141"/>
    <mergeCell ref="Q142:Z142"/>
    <mergeCell ref="Q143:Z143"/>
    <mergeCell ref="Q144:Z144"/>
    <mergeCell ref="C139:F139"/>
    <mergeCell ref="H139:O139"/>
    <mergeCell ref="C140:F140"/>
    <mergeCell ref="H140:O140"/>
    <mergeCell ref="Q318:Z318"/>
    <mergeCell ref="Q320:Z320"/>
    <mergeCell ref="Q321:Z321"/>
    <mergeCell ref="Q322:Z322"/>
    <mergeCell ref="Q323:Z323"/>
    <mergeCell ref="C322:F322"/>
    <mergeCell ref="H322:O322"/>
    <mergeCell ref="B323:O323"/>
    <mergeCell ref="B318:O318"/>
    <mergeCell ref="C319:O319"/>
    <mergeCell ref="Q319:Z319"/>
    <mergeCell ref="Q315:Z315"/>
    <mergeCell ref="Q316:Z316"/>
    <mergeCell ref="Q317:Z317"/>
    <mergeCell ref="B315:O315"/>
    <mergeCell ref="B308:O308"/>
    <mergeCell ref="B311:O311"/>
    <mergeCell ref="C313:F313"/>
    <mergeCell ref="H313:O313"/>
    <mergeCell ref="B309:O309"/>
    <mergeCell ref="B316:O316"/>
    <mergeCell ref="B310:O310"/>
    <mergeCell ref="B317:O317"/>
    <mergeCell ref="Q308:Z308"/>
    <mergeCell ref="Q309:Z309"/>
    <mergeCell ref="Q310:Z310"/>
    <mergeCell ref="Q311:Z311"/>
    <mergeCell ref="Q313:Z313"/>
    <mergeCell ref="Q314:Z314"/>
    <mergeCell ref="C255:F255"/>
    <mergeCell ref="H255:O255"/>
    <mergeCell ref="C256:F256"/>
    <mergeCell ref="H256:O256"/>
    <mergeCell ref="C253:F253"/>
    <mergeCell ref="H253:O253"/>
    <mergeCell ref="C254:F254"/>
    <mergeCell ref="H254:O254"/>
    <mergeCell ref="Q253:Z253"/>
    <mergeCell ref="Q254:Z254"/>
    <mergeCell ref="Q255:Z255"/>
    <mergeCell ref="Q256:Z256"/>
    <mergeCell ref="Q244:Z244"/>
    <mergeCell ref="Q245:Z245"/>
    <mergeCell ref="Q248:Z248"/>
    <mergeCell ref="C234:F234"/>
    <mergeCell ref="H234:O234"/>
    <mergeCell ref="B235:O235"/>
    <mergeCell ref="B238:O238"/>
    <mergeCell ref="B245:O245"/>
    <mergeCell ref="C248:F248"/>
    <mergeCell ref="H248:O248"/>
    <mergeCell ref="C240:F240"/>
    <mergeCell ref="H240:O240"/>
    <mergeCell ref="Q213:Z213"/>
    <mergeCell ref="Q215:Z215"/>
    <mergeCell ref="Q216:Z216"/>
    <mergeCell ref="Q217:Z217"/>
    <mergeCell ref="Q218:Z218"/>
    <mergeCell ref="Q219:Z219"/>
    <mergeCell ref="Q220:Z220"/>
    <mergeCell ref="Q221:Z221"/>
    <mergeCell ref="C214:O214"/>
    <mergeCell ref="Q214:Z214"/>
    <mergeCell ref="Q207:Z207"/>
    <mergeCell ref="Q208:Z208"/>
    <mergeCell ref="Q197:Z197"/>
    <mergeCell ref="Q198:Z198"/>
    <mergeCell ref="Q199:Z199"/>
    <mergeCell ref="Q200:Z200"/>
    <mergeCell ref="Q201:Z201"/>
    <mergeCell ref="Q202:Z202"/>
    <mergeCell ref="Q203:Z203"/>
    <mergeCell ref="Q204:Z204"/>
    <mergeCell ref="Q155:Z155"/>
    <mergeCell ref="Q158:Z158"/>
    <mergeCell ref="Q159:Z159"/>
    <mergeCell ref="C151:F151"/>
    <mergeCell ref="H151:O151"/>
    <mergeCell ref="B152:O152"/>
    <mergeCell ref="B155:O155"/>
    <mergeCell ref="C89:F89"/>
    <mergeCell ref="H89:O89"/>
    <mergeCell ref="B91:O91"/>
    <mergeCell ref="B92:O92"/>
    <mergeCell ref="Q89:Z89"/>
    <mergeCell ref="Q90:Z90"/>
    <mergeCell ref="Q91:Z91"/>
    <mergeCell ref="Q92:Z92"/>
    <mergeCell ref="B145:O145"/>
    <mergeCell ref="B148:O148"/>
    <mergeCell ref="C150:F150"/>
    <mergeCell ref="H150:O150"/>
    <mergeCell ref="B146:O146"/>
    <mergeCell ref="B153:O153"/>
    <mergeCell ref="Q94:Z94"/>
    <mergeCell ref="C94:O94"/>
    <mergeCell ref="C103:O103"/>
    <mergeCell ref="W32:Z32"/>
    <mergeCell ref="W33:Z33"/>
    <mergeCell ref="W34:Z34"/>
    <mergeCell ref="W35:Z35"/>
    <mergeCell ref="W36:Z36"/>
    <mergeCell ref="W37:Z37"/>
    <mergeCell ref="W42:Z42"/>
    <mergeCell ref="W43:Z43"/>
    <mergeCell ref="W44:Z44"/>
    <mergeCell ref="W38:Z38"/>
    <mergeCell ref="W39:Z39"/>
    <mergeCell ref="W40:Z40"/>
    <mergeCell ref="W41:Z41"/>
    <mergeCell ref="B330:O330"/>
    <mergeCell ref="B333:O333"/>
    <mergeCell ref="C328:F328"/>
    <mergeCell ref="H328:O328"/>
    <mergeCell ref="C329:F329"/>
    <mergeCell ref="H329:O329"/>
    <mergeCell ref="B331:O331"/>
    <mergeCell ref="B332:O332"/>
    <mergeCell ref="Q328:Z328"/>
    <mergeCell ref="Q329:Z329"/>
    <mergeCell ref="Q330:Z330"/>
    <mergeCell ref="Q331:Z331"/>
    <mergeCell ref="Q332:Z332"/>
    <mergeCell ref="Q333:Z333"/>
    <mergeCell ref="C327:O327"/>
    <mergeCell ref="Q327:Z327"/>
    <mergeCell ref="B326:O326"/>
    <mergeCell ref="C320:F320"/>
    <mergeCell ref="H320:O320"/>
    <mergeCell ref="C321:F321"/>
    <mergeCell ref="H321:O321"/>
    <mergeCell ref="B324:O324"/>
    <mergeCell ref="B325:O325"/>
    <mergeCell ref="Q324:Z324"/>
    <mergeCell ref="Q325:Z325"/>
    <mergeCell ref="Q326:Z326"/>
    <mergeCell ref="C305:F305"/>
    <mergeCell ref="H305:O305"/>
    <mergeCell ref="C306:F306"/>
    <mergeCell ref="H306:O306"/>
    <mergeCell ref="C314:F314"/>
    <mergeCell ref="H314:O314"/>
    <mergeCell ref="C303:F303"/>
    <mergeCell ref="H303:O303"/>
    <mergeCell ref="C304:F304"/>
    <mergeCell ref="H304:O304"/>
    <mergeCell ref="Q303:Z303"/>
    <mergeCell ref="Q304:Z304"/>
    <mergeCell ref="Q305:Z305"/>
    <mergeCell ref="Q306:Z306"/>
    <mergeCell ref="Q307:Z307"/>
    <mergeCell ref="C312:O312"/>
    <mergeCell ref="Q312:Z312"/>
    <mergeCell ref="Q302:Z302"/>
    <mergeCell ref="C293:F293"/>
    <mergeCell ref="H293:O293"/>
    <mergeCell ref="C294:F294"/>
    <mergeCell ref="H294:O294"/>
    <mergeCell ref="C301:F301"/>
    <mergeCell ref="H301:O301"/>
    <mergeCell ref="C302:F302"/>
    <mergeCell ref="H302:O302"/>
    <mergeCell ref="B295:O295"/>
    <mergeCell ref="B298:O298"/>
    <mergeCell ref="C300:F300"/>
    <mergeCell ref="H300:O300"/>
    <mergeCell ref="B296:O296"/>
    <mergeCell ref="B297:O297"/>
    <mergeCell ref="Q295:Z295"/>
    <mergeCell ref="Q296:Z296"/>
    <mergeCell ref="Q300:Z300"/>
    <mergeCell ref="Q301:Z301"/>
    <mergeCell ref="Q293:Z293"/>
    <mergeCell ref="Q294:Z294"/>
    <mergeCell ref="C285:F285"/>
    <mergeCell ref="H285:O285"/>
    <mergeCell ref="C286:F286"/>
    <mergeCell ref="H286:O286"/>
    <mergeCell ref="C283:F283"/>
    <mergeCell ref="H283:O283"/>
    <mergeCell ref="C284:F284"/>
    <mergeCell ref="H284:O284"/>
    <mergeCell ref="Q283:Z283"/>
    <mergeCell ref="Q284:Z284"/>
    <mergeCell ref="Q285:Z285"/>
    <mergeCell ref="Q286:Z286"/>
    <mergeCell ref="C287:F287"/>
    <mergeCell ref="H287:O287"/>
    <mergeCell ref="B288:O288"/>
    <mergeCell ref="B291:O291"/>
    <mergeCell ref="B289:O289"/>
    <mergeCell ref="B290:O290"/>
    <mergeCell ref="Q287:Z287"/>
    <mergeCell ref="Q288:Z288"/>
    <mergeCell ref="Q289:Z289"/>
    <mergeCell ref="Q290:Z290"/>
    <mergeCell ref="Q291:Z291"/>
    <mergeCell ref="Q275:Z275"/>
    <mergeCell ref="Q276:Z276"/>
    <mergeCell ref="Q277:Z277"/>
    <mergeCell ref="Q278:Z278"/>
    <mergeCell ref="C281:F281"/>
    <mergeCell ref="H281:O281"/>
    <mergeCell ref="C282:F282"/>
    <mergeCell ref="H282:O282"/>
    <mergeCell ref="C279:F279"/>
    <mergeCell ref="H279:O279"/>
    <mergeCell ref="C280:F280"/>
    <mergeCell ref="H280:O280"/>
    <mergeCell ref="Q279:Z279"/>
    <mergeCell ref="Q280:Z280"/>
    <mergeCell ref="Q281:Z281"/>
    <mergeCell ref="Q282:Z282"/>
    <mergeCell ref="H273:O273"/>
    <mergeCell ref="C277:F277"/>
    <mergeCell ref="H277:O277"/>
    <mergeCell ref="C278:F278"/>
    <mergeCell ref="H278:O278"/>
    <mergeCell ref="C275:F275"/>
    <mergeCell ref="H275:O275"/>
    <mergeCell ref="C276:F276"/>
    <mergeCell ref="H276:O276"/>
    <mergeCell ref="Q274:Z274"/>
    <mergeCell ref="C264:F264"/>
    <mergeCell ref="H264:O264"/>
    <mergeCell ref="C265:F265"/>
    <mergeCell ref="H265:O265"/>
    <mergeCell ref="C257:F257"/>
    <mergeCell ref="H257:O257"/>
    <mergeCell ref="B258:O258"/>
    <mergeCell ref="B261:O261"/>
    <mergeCell ref="B259:O259"/>
    <mergeCell ref="B260:O260"/>
    <mergeCell ref="Q257:Z257"/>
    <mergeCell ref="Q258:Z258"/>
    <mergeCell ref="Q259:Z259"/>
    <mergeCell ref="Q260:Z260"/>
    <mergeCell ref="Q261:Z261"/>
    <mergeCell ref="Q264:Z264"/>
    <mergeCell ref="C274:F274"/>
    <mergeCell ref="H274:O274"/>
    <mergeCell ref="C266:F266"/>
    <mergeCell ref="H266:O266"/>
    <mergeCell ref="C267:F267"/>
    <mergeCell ref="B270:O270"/>
    <mergeCell ref="C273:F273"/>
    <mergeCell ref="C252:F252"/>
    <mergeCell ref="H252:O252"/>
    <mergeCell ref="C249:F249"/>
    <mergeCell ref="H249:O249"/>
    <mergeCell ref="C250:F250"/>
    <mergeCell ref="H250:O250"/>
    <mergeCell ref="Q249:Z249"/>
    <mergeCell ref="Q250:Z250"/>
    <mergeCell ref="Q251:Z251"/>
    <mergeCell ref="Q252:Z252"/>
    <mergeCell ref="C251:F251"/>
    <mergeCell ref="H251:O251"/>
    <mergeCell ref="H228:O228"/>
    <mergeCell ref="B229:O229"/>
    <mergeCell ref="B232:O232"/>
    <mergeCell ref="B230:O230"/>
    <mergeCell ref="B236:O236"/>
    <mergeCell ref="B231:O231"/>
    <mergeCell ref="B237:O237"/>
    <mergeCell ref="Q228:Z228"/>
    <mergeCell ref="Q229:Z229"/>
    <mergeCell ref="Q230:Z230"/>
    <mergeCell ref="Q231:Z231"/>
    <mergeCell ref="Q232:Z232"/>
    <mergeCell ref="Q234:Z234"/>
    <mergeCell ref="H226:O226"/>
    <mergeCell ref="C227:F227"/>
    <mergeCell ref="H227:O227"/>
    <mergeCell ref="B220:O220"/>
    <mergeCell ref="B223:O223"/>
    <mergeCell ref="C225:F225"/>
    <mergeCell ref="H225:O225"/>
    <mergeCell ref="B221:O221"/>
    <mergeCell ref="B222:O222"/>
    <mergeCell ref="C197:F197"/>
    <mergeCell ref="H197:O197"/>
    <mergeCell ref="C189:F189"/>
    <mergeCell ref="H189:O189"/>
    <mergeCell ref="C190:F190"/>
    <mergeCell ref="H190:O190"/>
    <mergeCell ref="B192:O192"/>
    <mergeCell ref="B193:O193"/>
    <mergeCell ref="Q222:Z222"/>
    <mergeCell ref="B211:O211"/>
    <mergeCell ref="B212:O212"/>
    <mergeCell ref="C218:F218"/>
    <mergeCell ref="H218:O218"/>
    <mergeCell ref="C219:F219"/>
    <mergeCell ref="H219:O219"/>
    <mergeCell ref="C216:F216"/>
    <mergeCell ref="H216:O216"/>
    <mergeCell ref="C217:F217"/>
    <mergeCell ref="H217:O217"/>
    <mergeCell ref="Q212:Z212"/>
    <mergeCell ref="Q209:Z209"/>
    <mergeCell ref="Q210:Z210"/>
    <mergeCell ref="Q211:Z211"/>
    <mergeCell ref="Q206:Z206"/>
    <mergeCell ref="Q186:Z186"/>
    <mergeCell ref="Q187:Z187"/>
    <mergeCell ref="Q188:Z188"/>
    <mergeCell ref="C184:F184"/>
    <mergeCell ref="H184:O184"/>
    <mergeCell ref="C185:F185"/>
    <mergeCell ref="H185:O185"/>
    <mergeCell ref="C182:F182"/>
    <mergeCell ref="H182:O182"/>
    <mergeCell ref="C183:F183"/>
    <mergeCell ref="H183:O183"/>
    <mergeCell ref="Q182:Z182"/>
    <mergeCell ref="Q183:Z183"/>
    <mergeCell ref="Q184:Z184"/>
    <mergeCell ref="Q185:Z185"/>
    <mergeCell ref="C180:F180"/>
    <mergeCell ref="H180:O180"/>
    <mergeCell ref="C181:F181"/>
    <mergeCell ref="H181:O181"/>
    <mergeCell ref="Q180:Z180"/>
    <mergeCell ref="Q181:Z181"/>
    <mergeCell ref="B174:O174"/>
    <mergeCell ref="B177:O177"/>
    <mergeCell ref="C179:F179"/>
    <mergeCell ref="H179:O179"/>
    <mergeCell ref="B175:O175"/>
    <mergeCell ref="B176:O176"/>
    <mergeCell ref="Q174:Z174"/>
    <mergeCell ref="Q175:Z175"/>
    <mergeCell ref="Q176:Z176"/>
    <mergeCell ref="Q177:Z177"/>
    <mergeCell ref="Q179:Z179"/>
    <mergeCell ref="C172:F172"/>
    <mergeCell ref="H172:O172"/>
    <mergeCell ref="C173:F173"/>
    <mergeCell ref="H173:O173"/>
    <mergeCell ref="C170:F170"/>
    <mergeCell ref="H170:O170"/>
    <mergeCell ref="C171:F171"/>
    <mergeCell ref="H171:O171"/>
    <mergeCell ref="Q170:Z170"/>
    <mergeCell ref="Q171:Z171"/>
    <mergeCell ref="Q172:Z172"/>
    <mergeCell ref="Q173:Z173"/>
    <mergeCell ref="C168:F168"/>
    <mergeCell ref="H168:O168"/>
    <mergeCell ref="C169:F169"/>
    <mergeCell ref="H169:O169"/>
    <mergeCell ref="C166:F166"/>
    <mergeCell ref="H166:O166"/>
    <mergeCell ref="C167:F167"/>
    <mergeCell ref="H167:O167"/>
    <mergeCell ref="Q166:Z166"/>
    <mergeCell ref="Q167:Z167"/>
    <mergeCell ref="Q168:Z168"/>
    <mergeCell ref="Q169:Z169"/>
    <mergeCell ref="C164:F164"/>
    <mergeCell ref="H164:O164"/>
    <mergeCell ref="C165:F165"/>
    <mergeCell ref="H165:O165"/>
    <mergeCell ref="C162:F162"/>
    <mergeCell ref="H162:O162"/>
    <mergeCell ref="C163:F163"/>
    <mergeCell ref="H163:O163"/>
    <mergeCell ref="Q162:Z162"/>
    <mergeCell ref="Q163:Z163"/>
    <mergeCell ref="Q164:Z164"/>
    <mergeCell ref="Q165:Z165"/>
    <mergeCell ref="C160:F160"/>
    <mergeCell ref="H160:O160"/>
    <mergeCell ref="C161:F161"/>
    <mergeCell ref="H161:O161"/>
    <mergeCell ref="C158:F158"/>
    <mergeCell ref="H158:O158"/>
    <mergeCell ref="C159:F159"/>
    <mergeCell ref="H159:O159"/>
    <mergeCell ref="Q160:Z160"/>
    <mergeCell ref="Q161:Z161"/>
    <mergeCell ref="B154:O154"/>
    <mergeCell ref="Q145:Z145"/>
    <mergeCell ref="Q146:Z146"/>
    <mergeCell ref="Q147:Z147"/>
    <mergeCell ref="Q148:Z148"/>
    <mergeCell ref="Q150:Z150"/>
    <mergeCell ref="Q151:Z151"/>
    <mergeCell ref="Q152:Z152"/>
    <mergeCell ref="Q153:Z153"/>
    <mergeCell ref="Q154:Z154"/>
    <mergeCell ref="C137:F137"/>
    <mergeCell ref="H137:O137"/>
    <mergeCell ref="C138:F138"/>
    <mergeCell ref="H138:O138"/>
    <mergeCell ref="Q137:Z137"/>
    <mergeCell ref="Q138:Z138"/>
    <mergeCell ref="Q139:Z139"/>
    <mergeCell ref="Q140:Z140"/>
    <mergeCell ref="C135:F135"/>
    <mergeCell ref="H135:O135"/>
    <mergeCell ref="C136:F136"/>
    <mergeCell ref="H136:O136"/>
    <mergeCell ref="C133:F133"/>
    <mergeCell ref="H133:O133"/>
    <mergeCell ref="C134:F134"/>
    <mergeCell ref="H134:O134"/>
    <mergeCell ref="Q133:Z133"/>
    <mergeCell ref="Q134:Z134"/>
    <mergeCell ref="Q135:Z135"/>
    <mergeCell ref="Q136:Z136"/>
    <mergeCell ref="C131:F131"/>
    <mergeCell ref="H131:O131"/>
    <mergeCell ref="C132:F132"/>
    <mergeCell ref="H132:O132"/>
    <mergeCell ref="C129:F129"/>
    <mergeCell ref="H129:O129"/>
    <mergeCell ref="C130:F130"/>
    <mergeCell ref="H130:O130"/>
    <mergeCell ref="Q129:Z129"/>
    <mergeCell ref="Q130:Z130"/>
    <mergeCell ref="Q131:Z131"/>
    <mergeCell ref="Q132:Z132"/>
    <mergeCell ref="C127:F127"/>
    <mergeCell ref="H127:O127"/>
    <mergeCell ref="C128:F128"/>
    <mergeCell ref="H128:O128"/>
    <mergeCell ref="C125:F125"/>
    <mergeCell ref="H125:O125"/>
    <mergeCell ref="C126:F126"/>
    <mergeCell ref="H126:O126"/>
    <mergeCell ref="Q125:Z125"/>
    <mergeCell ref="Q126:Z126"/>
    <mergeCell ref="Q127:Z127"/>
    <mergeCell ref="Q128:Z128"/>
    <mergeCell ref="Q117:Z117"/>
    <mergeCell ref="Q118:Z118"/>
    <mergeCell ref="Q119:Z119"/>
    <mergeCell ref="Q120:Z120"/>
    <mergeCell ref="Q121:Z121"/>
    <mergeCell ref="Q123:Z123"/>
    <mergeCell ref="Q124:Z124"/>
    <mergeCell ref="C123:F123"/>
    <mergeCell ref="H123:O123"/>
    <mergeCell ref="C124:F124"/>
    <mergeCell ref="H124:O124"/>
    <mergeCell ref="C117:F117"/>
    <mergeCell ref="H117:O117"/>
    <mergeCell ref="B118:O118"/>
    <mergeCell ref="B121:O121"/>
    <mergeCell ref="B119:O119"/>
    <mergeCell ref="B120:O120"/>
    <mergeCell ref="C114:F114"/>
    <mergeCell ref="H114:O114"/>
    <mergeCell ref="Q113:Z113"/>
    <mergeCell ref="Q114:Z114"/>
    <mergeCell ref="Q115:Z115"/>
    <mergeCell ref="Q116:Z116"/>
    <mergeCell ref="C111:F111"/>
    <mergeCell ref="H111:O111"/>
    <mergeCell ref="C112:F112"/>
    <mergeCell ref="H112:O112"/>
    <mergeCell ref="Q111:Z111"/>
    <mergeCell ref="Q112:Z112"/>
    <mergeCell ref="C115:F115"/>
    <mergeCell ref="H115:O115"/>
    <mergeCell ref="C116:F116"/>
    <mergeCell ref="H116:O116"/>
    <mergeCell ref="C107:F107"/>
    <mergeCell ref="H107:O107"/>
    <mergeCell ref="C108:F108"/>
    <mergeCell ref="H108:O108"/>
    <mergeCell ref="Q108:Z108"/>
    <mergeCell ref="C113:F113"/>
    <mergeCell ref="H113:O113"/>
    <mergeCell ref="Q107:Z107"/>
    <mergeCell ref="C109:F109"/>
    <mergeCell ref="H109:O109"/>
    <mergeCell ref="C105:F105"/>
    <mergeCell ref="H105:O105"/>
    <mergeCell ref="C110:F110"/>
    <mergeCell ref="H110:O110"/>
    <mergeCell ref="Q109:Z109"/>
    <mergeCell ref="Q110:Z110"/>
    <mergeCell ref="B90:O90"/>
    <mergeCell ref="B93:O93"/>
    <mergeCell ref="C84:F84"/>
    <mergeCell ref="H84:O84"/>
    <mergeCell ref="C85:F85"/>
    <mergeCell ref="H85:O85"/>
    <mergeCell ref="C106:F106"/>
    <mergeCell ref="H106:O106"/>
    <mergeCell ref="Q105:Z105"/>
    <mergeCell ref="Q106:Z106"/>
    <mergeCell ref="Q101:Z101"/>
    <mergeCell ref="Q102:Z102"/>
    <mergeCell ref="C98:F98"/>
    <mergeCell ref="H98:O98"/>
    <mergeCell ref="B99:O99"/>
    <mergeCell ref="B102:O102"/>
    <mergeCell ref="C96:F96"/>
    <mergeCell ref="H96:O96"/>
    <mergeCell ref="C97:F97"/>
    <mergeCell ref="H97:O97"/>
    <mergeCell ref="B100:O100"/>
    <mergeCell ref="B101:O101"/>
    <mergeCell ref="Q84:Z84"/>
    <mergeCell ref="Q85:Z85"/>
    <mergeCell ref="Q86:Z86"/>
    <mergeCell ref="Q87:Z87"/>
    <mergeCell ref="H86:O86"/>
    <mergeCell ref="C87:F87"/>
    <mergeCell ref="H87:O87"/>
    <mergeCell ref="Q95:Z95"/>
    <mergeCell ref="Q96:Z96"/>
    <mergeCell ref="Q97:Z97"/>
    <mergeCell ref="Q98:Z98"/>
    <mergeCell ref="Q99:Z99"/>
    <mergeCell ref="Q100:Z100"/>
    <mergeCell ref="C95:F95"/>
    <mergeCell ref="H95:O95"/>
    <mergeCell ref="C88:F88"/>
    <mergeCell ref="H88:O88"/>
    <mergeCell ref="Q93:Z93"/>
    <mergeCell ref="C86:F86"/>
    <mergeCell ref="Q88:Z88"/>
    <mergeCell ref="C82:F82"/>
    <mergeCell ref="H82:O82"/>
    <mergeCell ref="C83:F83"/>
    <mergeCell ref="H83:O83"/>
    <mergeCell ref="C80:F80"/>
    <mergeCell ref="H80:O80"/>
    <mergeCell ref="C81:F81"/>
    <mergeCell ref="H81:O81"/>
    <mergeCell ref="Q80:Z80"/>
    <mergeCell ref="Q81:Z81"/>
    <mergeCell ref="Q82:Z82"/>
    <mergeCell ref="Q83:Z83"/>
    <mergeCell ref="C78:F78"/>
    <mergeCell ref="H78:O78"/>
    <mergeCell ref="C79:F79"/>
    <mergeCell ref="H79:O79"/>
    <mergeCell ref="Q78:Z78"/>
    <mergeCell ref="Q79:Z79"/>
    <mergeCell ref="B72:O72"/>
    <mergeCell ref="B75:O75"/>
    <mergeCell ref="C77:F77"/>
    <mergeCell ref="H77:O77"/>
    <mergeCell ref="B73:O73"/>
    <mergeCell ref="B74:O74"/>
    <mergeCell ref="Q75:Z75"/>
    <mergeCell ref="Q77:Z77"/>
    <mergeCell ref="Q76:Z76"/>
    <mergeCell ref="C76:O76"/>
    <mergeCell ref="Q64:Z64"/>
    <mergeCell ref="Q65:Z65"/>
    <mergeCell ref="Q66:Z66"/>
    <mergeCell ref="Q67:Z67"/>
    <mergeCell ref="C70:F70"/>
    <mergeCell ref="H70:O70"/>
    <mergeCell ref="C71:F71"/>
    <mergeCell ref="H71:O71"/>
    <mergeCell ref="C68:F68"/>
    <mergeCell ref="H68:O68"/>
    <mergeCell ref="C69:F69"/>
    <mergeCell ref="H69:O69"/>
    <mergeCell ref="Q68:Z68"/>
    <mergeCell ref="Q69:Z69"/>
    <mergeCell ref="Q70:Z70"/>
    <mergeCell ref="Q71:Z71"/>
    <mergeCell ref="B60:B61"/>
    <mergeCell ref="C60:F61"/>
    <mergeCell ref="G60:G61"/>
    <mergeCell ref="H60:O61"/>
    <mergeCell ref="P60:P61"/>
    <mergeCell ref="C66:F66"/>
    <mergeCell ref="H66:O66"/>
    <mergeCell ref="C67:F67"/>
    <mergeCell ref="H67:O67"/>
    <mergeCell ref="C64:F64"/>
    <mergeCell ref="H64:O64"/>
    <mergeCell ref="C65:F65"/>
    <mergeCell ref="H65:O65"/>
    <mergeCell ref="Q60:Z61"/>
    <mergeCell ref="Q62:Z62"/>
    <mergeCell ref="Q63:Z63"/>
    <mergeCell ref="C58:F58"/>
    <mergeCell ref="H58:O58"/>
    <mergeCell ref="C59:F59"/>
    <mergeCell ref="H59:O59"/>
    <mergeCell ref="C56:F56"/>
    <mergeCell ref="H56:O56"/>
    <mergeCell ref="C57:F57"/>
    <mergeCell ref="H57:O57"/>
    <mergeCell ref="Q56:Z56"/>
    <mergeCell ref="Q57:Z57"/>
    <mergeCell ref="Q58:Z58"/>
    <mergeCell ref="Q59:Z59"/>
    <mergeCell ref="C62:F62"/>
    <mergeCell ref="H62:O62"/>
    <mergeCell ref="C63:F63"/>
    <mergeCell ref="H63:O63"/>
    <mergeCell ref="C54:F54"/>
    <mergeCell ref="H54:O54"/>
    <mergeCell ref="C55:F55"/>
    <mergeCell ref="H55:O55"/>
    <mergeCell ref="C50:F50"/>
    <mergeCell ref="H50:O50"/>
    <mergeCell ref="B49:Z49"/>
    <mergeCell ref="Q50:Z50"/>
    <mergeCell ref="Q54:Z54"/>
    <mergeCell ref="Q55:Z55"/>
    <mergeCell ref="Q51:Z51"/>
    <mergeCell ref="Q52:Z52"/>
    <mergeCell ref="Q53:Z53"/>
    <mergeCell ref="C51:O51"/>
    <mergeCell ref="C52:O52"/>
    <mergeCell ref="C53:O53"/>
    <mergeCell ref="T46:V46"/>
    <mergeCell ref="B44:E44"/>
    <mergeCell ref="B45:E45"/>
    <mergeCell ref="M44:N44"/>
    <mergeCell ref="M45:N45"/>
    <mergeCell ref="B47:G47"/>
    <mergeCell ref="B48:G48"/>
    <mergeCell ref="H48:J48"/>
    <mergeCell ref="B46:G46"/>
    <mergeCell ref="H46:J46"/>
    <mergeCell ref="K46:L46"/>
    <mergeCell ref="P46:Q46"/>
    <mergeCell ref="R46:S46"/>
    <mergeCell ref="M46:N46"/>
    <mergeCell ref="H47:L47"/>
    <mergeCell ref="K48:Z48"/>
    <mergeCell ref="W45:Z45"/>
    <mergeCell ref="W46:Z46"/>
    <mergeCell ref="P45:Q45"/>
    <mergeCell ref="R45:S45"/>
    <mergeCell ref="T45:V45"/>
    <mergeCell ref="M47:Z47"/>
    <mergeCell ref="K43:L43"/>
    <mergeCell ref="P43:Q43"/>
    <mergeCell ref="R43:S43"/>
    <mergeCell ref="T43:V43"/>
    <mergeCell ref="H42:J42"/>
    <mergeCell ref="K42:L42"/>
    <mergeCell ref="P42:Q42"/>
    <mergeCell ref="R42:S42"/>
    <mergeCell ref="H44:J44"/>
    <mergeCell ref="K44:L44"/>
    <mergeCell ref="P44:Q44"/>
    <mergeCell ref="R44:S44"/>
    <mergeCell ref="T42:V42"/>
    <mergeCell ref="B42:E42"/>
    <mergeCell ref="B43:E43"/>
    <mergeCell ref="M42:N42"/>
    <mergeCell ref="M43:N43"/>
    <mergeCell ref="T44:V44"/>
    <mergeCell ref="H45:J45"/>
    <mergeCell ref="K45:L45"/>
    <mergeCell ref="B39:E39"/>
    <mergeCell ref="M38:N38"/>
    <mergeCell ref="M39:N39"/>
    <mergeCell ref="T40:V40"/>
    <mergeCell ref="H41:J41"/>
    <mergeCell ref="K41:L41"/>
    <mergeCell ref="P41:Q41"/>
    <mergeCell ref="R41:S41"/>
    <mergeCell ref="T41:V41"/>
    <mergeCell ref="H40:J40"/>
    <mergeCell ref="K40:L40"/>
    <mergeCell ref="P40:Q40"/>
    <mergeCell ref="R40:S40"/>
    <mergeCell ref="B40:E40"/>
    <mergeCell ref="B41:E41"/>
    <mergeCell ref="B38:E38"/>
    <mergeCell ref="H43:J43"/>
    <mergeCell ref="H36:J36"/>
    <mergeCell ref="K36:L36"/>
    <mergeCell ref="P36:Q36"/>
    <mergeCell ref="R36:S36"/>
    <mergeCell ref="M40:N40"/>
    <mergeCell ref="M41:N41"/>
    <mergeCell ref="T38:V38"/>
    <mergeCell ref="H39:J39"/>
    <mergeCell ref="K39:L39"/>
    <mergeCell ref="P39:Q39"/>
    <mergeCell ref="R39:S39"/>
    <mergeCell ref="T39:V39"/>
    <mergeCell ref="H38:J38"/>
    <mergeCell ref="K38:L38"/>
    <mergeCell ref="P38:Q38"/>
    <mergeCell ref="R38:S38"/>
    <mergeCell ref="B37:E37"/>
    <mergeCell ref="M36:N36"/>
    <mergeCell ref="M37:N37"/>
    <mergeCell ref="T34:V34"/>
    <mergeCell ref="H35:J35"/>
    <mergeCell ref="K35:L35"/>
    <mergeCell ref="P35:Q35"/>
    <mergeCell ref="R35:S35"/>
    <mergeCell ref="T35:V35"/>
    <mergeCell ref="H34:J34"/>
    <mergeCell ref="K34:L34"/>
    <mergeCell ref="P34:Q34"/>
    <mergeCell ref="R34:S34"/>
    <mergeCell ref="B34:E34"/>
    <mergeCell ref="B35:E35"/>
    <mergeCell ref="M34:N34"/>
    <mergeCell ref="M35:N35"/>
    <mergeCell ref="T36:V36"/>
    <mergeCell ref="H37:J37"/>
    <mergeCell ref="K37:L37"/>
    <mergeCell ref="P37:Q37"/>
    <mergeCell ref="B36:E36"/>
    <mergeCell ref="R37:S37"/>
    <mergeCell ref="T37:V37"/>
    <mergeCell ref="B32:E32"/>
    <mergeCell ref="B33:E33"/>
    <mergeCell ref="M32:N32"/>
    <mergeCell ref="M33:N33"/>
    <mergeCell ref="T32:V32"/>
    <mergeCell ref="H33:J33"/>
    <mergeCell ref="K33:L33"/>
    <mergeCell ref="P33:Q33"/>
    <mergeCell ref="R33:S33"/>
    <mergeCell ref="T33:V33"/>
    <mergeCell ref="H32:J32"/>
    <mergeCell ref="K32:L32"/>
    <mergeCell ref="P32:Q32"/>
    <mergeCell ref="R32:S32"/>
    <mergeCell ref="H31:J31"/>
    <mergeCell ref="K31:L31"/>
    <mergeCell ref="P31:Q31"/>
    <mergeCell ref="R31:S31"/>
    <mergeCell ref="T31:V31"/>
    <mergeCell ref="T28:V28"/>
    <mergeCell ref="W28:Z28"/>
    <mergeCell ref="H29:J29"/>
    <mergeCell ref="K29:L29"/>
    <mergeCell ref="P29:Q29"/>
    <mergeCell ref="R29:S29"/>
    <mergeCell ref="T29:V29"/>
    <mergeCell ref="H28:J28"/>
    <mergeCell ref="K28:L28"/>
    <mergeCell ref="P28:Q28"/>
    <mergeCell ref="R28:S28"/>
    <mergeCell ref="M28:N28"/>
    <mergeCell ref="M29:N29"/>
    <mergeCell ref="W29:Z29"/>
    <mergeCell ref="W30:Z30"/>
    <mergeCell ref="W31:Z31"/>
    <mergeCell ref="B21:Z21"/>
    <mergeCell ref="P26:Q26"/>
    <mergeCell ref="R26:S26"/>
    <mergeCell ref="T26:V26"/>
    <mergeCell ref="M26:N26"/>
    <mergeCell ref="W25:Z25"/>
    <mergeCell ref="W26:Z26"/>
    <mergeCell ref="W27:Z27"/>
    <mergeCell ref="B31:E31"/>
    <mergeCell ref="M30:N30"/>
    <mergeCell ref="M31:N31"/>
    <mergeCell ref="B28:E28"/>
    <mergeCell ref="B29:E29"/>
    <mergeCell ref="H30:J30"/>
    <mergeCell ref="K30:L30"/>
    <mergeCell ref="P30:Q30"/>
    <mergeCell ref="H27:J27"/>
    <mergeCell ref="K27:L27"/>
    <mergeCell ref="P27:Q27"/>
    <mergeCell ref="B27:E27"/>
    <mergeCell ref="M27:N27"/>
    <mergeCell ref="B30:E30"/>
    <mergeCell ref="R30:S30"/>
    <mergeCell ref="T30:V30"/>
    <mergeCell ref="K26:L26"/>
    <mergeCell ref="P1:Z10"/>
    <mergeCell ref="B11:Z11"/>
    <mergeCell ref="B25:E25"/>
    <mergeCell ref="M25:N25"/>
    <mergeCell ref="H24:J24"/>
    <mergeCell ref="K24:L24"/>
    <mergeCell ref="P24:Q24"/>
    <mergeCell ref="R24:S24"/>
    <mergeCell ref="T24:V24"/>
    <mergeCell ref="B24:E24"/>
    <mergeCell ref="M24:N24"/>
    <mergeCell ref="K25:L25"/>
    <mergeCell ref="P25:Q25"/>
    <mergeCell ref="R25:S25"/>
    <mergeCell ref="T25:V25"/>
    <mergeCell ref="B12:Z12"/>
    <mergeCell ref="B13:Z13"/>
    <mergeCell ref="B14:Z15"/>
    <mergeCell ref="B16:Z16"/>
    <mergeCell ref="J17:Z17"/>
    <mergeCell ref="J18:Z18"/>
    <mergeCell ref="J19:Z19"/>
    <mergeCell ref="J20:Z20"/>
    <mergeCell ref="B1:F10"/>
    <mergeCell ref="G1:O1"/>
    <mergeCell ref="G2:O2"/>
    <mergeCell ref="G3:O3"/>
    <mergeCell ref="G4:O4"/>
    <mergeCell ref="G5:O5"/>
    <mergeCell ref="G6:O6"/>
    <mergeCell ref="G7:O7"/>
    <mergeCell ref="G8:O8"/>
    <mergeCell ref="C198:F198"/>
    <mergeCell ref="C199:F199"/>
    <mergeCell ref="C200:F200"/>
    <mergeCell ref="C201:F201"/>
    <mergeCell ref="C202:F202"/>
    <mergeCell ref="C203:F203"/>
    <mergeCell ref="B17:I17"/>
    <mergeCell ref="B26:E26"/>
    <mergeCell ref="H25:J25"/>
    <mergeCell ref="B18:I18"/>
    <mergeCell ref="B19:I19"/>
    <mergeCell ref="B20:I20"/>
    <mergeCell ref="H198:O198"/>
    <mergeCell ref="H199:O199"/>
    <mergeCell ref="H200:O200"/>
    <mergeCell ref="H201:O201"/>
    <mergeCell ref="H202:O202"/>
    <mergeCell ref="H203:O203"/>
    <mergeCell ref="B22:Z22"/>
    <mergeCell ref="B23:Z23"/>
    <mergeCell ref="W24:Z24"/>
    <mergeCell ref="R27:S27"/>
    <mergeCell ref="T27:V27"/>
    <mergeCell ref="H26:J26"/>
    <mergeCell ref="H204:O204"/>
    <mergeCell ref="H205:O205"/>
    <mergeCell ref="Q205:Z205"/>
    <mergeCell ref="C207:F207"/>
    <mergeCell ref="H207:O207"/>
    <mergeCell ref="C307:F307"/>
    <mergeCell ref="H307:O307"/>
    <mergeCell ref="C204:F204"/>
    <mergeCell ref="C205:F205"/>
    <mergeCell ref="C206:F206"/>
    <mergeCell ref="H206:O206"/>
    <mergeCell ref="B210:O210"/>
    <mergeCell ref="B213:O213"/>
    <mergeCell ref="C215:F215"/>
    <mergeCell ref="H215:O215"/>
    <mergeCell ref="C208:F208"/>
    <mergeCell ref="H208:O208"/>
    <mergeCell ref="C209:F209"/>
    <mergeCell ref="H209:O209"/>
    <mergeCell ref="Q223:Z223"/>
    <mergeCell ref="Q225:Z225"/>
    <mergeCell ref="Q226:Z226"/>
    <mergeCell ref="Q227:Z227"/>
    <mergeCell ref="C226:F226"/>
  </mergeCells>
  <hyperlinks>
    <hyperlink ref="G7" r:id="rId1"/>
  </hyperlinks>
  <pageMargins left="0.7" right="0.7" top="0.75" bottom="0.75" header="0.3" footer="0.3"/>
  <pageSetup paperSize="8" scale="68" fitToHeight="0" orientation="landscape" r:id="rId2"/>
  <headerFooter>
    <oddHeader>&amp;CSQAS-AFRICA Core Questionnaire</oddHeader>
    <oddFooter>&amp;CPage &amp;P of &amp;N&amp;RSQAS-AFRICA Questionnaires and Guidlelines_V_00_April 2019</oddFooter>
  </headerFooter>
  <rowBreaks count="4" manualBreakCount="4">
    <brk id="48" min="1" max="25" man="1"/>
    <brk id="97" min="1" max="25" man="1"/>
    <brk id="227" min="1" max="25" man="1"/>
    <brk id="326" min="1" max="25"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2"/>
  <sheetViews>
    <sheetView showGridLines="0" topLeftCell="A401" zoomScale="70" zoomScaleNormal="70" zoomScaleSheetLayoutView="59" workbookViewId="0">
      <selection activeCell="C64" sqref="C64:G64"/>
    </sheetView>
  </sheetViews>
  <sheetFormatPr defaultRowHeight="14.25" x14ac:dyDescent="0.2"/>
  <cols>
    <col min="1" max="1" width="3.28515625" style="1" customWidth="1"/>
    <col min="2" max="2" width="10.28515625" style="5" customWidth="1"/>
    <col min="3" max="3" width="9.140625" style="5"/>
    <col min="4" max="4" width="42.5703125" style="5" customWidth="1"/>
    <col min="5" max="5" width="20.42578125" style="5" customWidth="1"/>
    <col min="6" max="6" width="13.85546875" style="5" customWidth="1"/>
    <col min="7" max="7" width="12.85546875" style="5" customWidth="1"/>
    <col min="8" max="8" width="12.42578125" style="5" customWidth="1"/>
    <col min="9" max="9" width="9.140625" style="1"/>
    <col min="10" max="10" width="8.140625" style="1" customWidth="1"/>
    <col min="11" max="11" width="14.140625" style="1" customWidth="1"/>
    <col min="12" max="12" width="10.42578125" style="1" customWidth="1"/>
    <col min="13" max="13" width="9.140625" style="1"/>
    <col min="14" max="14" width="10.140625" style="1" customWidth="1"/>
    <col min="15" max="15" width="17.42578125" style="1" customWidth="1"/>
    <col min="16" max="16" width="17.7109375" style="1" customWidth="1"/>
    <col min="17" max="17" width="8.5703125" style="62" customWidth="1"/>
    <col min="18" max="18" width="12.140625" style="5" customWidth="1"/>
    <col min="19" max="19" width="13.28515625" style="5" customWidth="1"/>
    <col min="20" max="20" width="10.5703125" style="5" customWidth="1"/>
    <col min="21" max="21" width="1.28515625" style="1" customWidth="1"/>
    <col min="22" max="22" width="10" style="1" customWidth="1"/>
    <col min="23" max="23" width="2.5703125" style="5" customWidth="1"/>
    <col min="24" max="25" width="9.140625" style="5"/>
    <col min="26" max="26" width="8.28515625" style="5" customWidth="1"/>
    <col min="27" max="256" width="9.140625" style="1"/>
    <col min="257" max="257" width="3.28515625" style="1" customWidth="1"/>
    <col min="258" max="258" width="10.28515625" style="1" customWidth="1"/>
    <col min="259" max="259" width="9.140625" style="1"/>
    <col min="260" max="260" width="17.85546875" style="1" customWidth="1"/>
    <col min="261" max="261" width="39" style="1" customWidth="1"/>
    <col min="262" max="262" width="10.140625" style="1" customWidth="1"/>
    <col min="263" max="263" width="5.140625" style="1" customWidth="1"/>
    <col min="264" max="264" width="12.42578125" style="1" customWidth="1"/>
    <col min="265" max="265" width="9.140625" style="1"/>
    <col min="266" max="267" width="14.140625" style="1" customWidth="1"/>
    <col min="268" max="268" width="18.140625" style="1" customWidth="1"/>
    <col min="269" max="269" width="9.140625" style="1"/>
    <col min="270" max="270" width="7.5703125" style="1" customWidth="1"/>
    <col min="271" max="271" width="9.140625" style="1"/>
    <col min="272" max="272" width="17.7109375" style="1" customWidth="1"/>
    <col min="273" max="273" width="10.28515625" style="1" customWidth="1"/>
    <col min="274" max="274" width="12.140625" style="1" customWidth="1"/>
    <col min="275" max="275" width="14.85546875" style="1" customWidth="1"/>
    <col min="276" max="276" width="10.5703125" style="1" customWidth="1"/>
    <col min="277" max="278" width="9.140625" style="1"/>
    <col min="279" max="279" width="6.7109375" style="1" customWidth="1"/>
    <col min="280" max="281" width="9.140625" style="1"/>
    <col min="282" max="282" width="11.5703125" style="1" customWidth="1"/>
    <col min="283" max="512" width="9.140625" style="1"/>
    <col min="513" max="513" width="3.28515625" style="1" customWidth="1"/>
    <col min="514" max="514" width="10.28515625" style="1" customWidth="1"/>
    <col min="515" max="515" width="9.140625" style="1"/>
    <col min="516" max="516" width="17.85546875" style="1" customWidth="1"/>
    <col min="517" max="517" width="39" style="1" customWidth="1"/>
    <col min="518" max="518" width="10.140625" style="1" customWidth="1"/>
    <col min="519" max="519" width="5.140625" style="1" customWidth="1"/>
    <col min="520" max="520" width="12.42578125" style="1" customWidth="1"/>
    <col min="521" max="521" width="9.140625" style="1"/>
    <col min="522" max="523" width="14.140625" style="1" customWidth="1"/>
    <col min="524" max="524" width="18.140625" style="1" customWidth="1"/>
    <col min="525" max="525" width="9.140625" style="1"/>
    <col min="526" max="526" width="7.5703125" style="1" customWidth="1"/>
    <col min="527" max="527" width="9.140625" style="1"/>
    <col min="528" max="528" width="17.7109375" style="1" customWidth="1"/>
    <col min="529" max="529" width="10.28515625" style="1" customWidth="1"/>
    <col min="530" max="530" width="12.140625" style="1" customWidth="1"/>
    <col min="531" max="531" width="14.85546875" style="1" customWidth="1"/>
    <col min="532" max="532" width="10.5703125" style="1" customWidth="1"/>
    <col min="533" max="534" width="9.140625" style="1"/>
    <col min="535" max="535" width="6.7109375" style="1" customWidth="1"/>
    <col min="536" max="537" width="9.140625" style="1"/>
    <col min="538" max="538" width="11.5703125" style="1" customWidth="1"/>
    <col min="539" max="768" width="9.140625" style="1"/>
    <col min="769" max="769" width="3.28515625" style="1" customWidth="1"/>
    <col min="770" max="770" width="10.28515625" style="1" customWidth="1"/>
    <col min="771" max="771" width="9.140625" style="1"/>
    <col min="772" max="772" width="17.85546875" style="1" customWidth="1"/>
    <col min="773" max="773" width="39" style="1" customWidth="1"/>
    <col min="774" max="774" width="10.140625" style="1" customWidth="1"/>
    <col min="775" max="775" width="5.140625" style="1" customWidth="1"/>
    <col min="776" max="776" width="12.42578125" style="1" customWidth="1"/>
    <col min="777" max="777" width="9.140625" style="1"/>
    <col min="778" max="779" width="14.140625" style="1" customWidth="1"/>
    <col min="780" max="780" width="18.140625" style="1" customWidth="1"/>
    <col min="781" max="781" width="9.140625" style="1"/>
    <col min="782" max="782" width="7.5703125" style="1" customWidth="1"/>
    <col min="783" max="783" width="9.140625" style="1"/>
    <col min="784" max="784" width="17.7109375" style="1" customWidth="1"/>
    <col min="785" max="785" width="10.28515625" style="1" customWidth="1"/>
    <col min="786" max="786" width="12.140625" style="1" customWidth="1"/>
    <col min="787" max="787" width="14.85546875" style="1" customWidth="1"/>
    <col min="788" max="788" width="10.5703125" style="1" customWidth="1"/>
    <col min="789" max="790" width="9.140625" style="1"/>
    <col min="791" max="791" width="6.7109375" style="1" customWidth="1"/>
    <col min="792" max="793" width="9.140625" style="1"/>
    <col min="794" max="794" width="11.5703125" style="1" customWidth="1"/>
    <col min="795" max="1024" width="9.140625" style="1"/>
    <col min="1025" max="1025" width="3.28515625" style="1" customWidth="1"/>
    <col min="1026" max="1026" width="10.28515625" style="1" customWidth="1"/>
    <col min="1027" max="1027" width="9.140625" style="1"/>
    <col min="1028" max="1028" width="17.85546875" style="1" customWidth="1"/>
    <col min="1029" max="1029" width="39" style="1" customWidth="1"/>
    <col min="1030" max="1030" width="10.140625" style="1" customWidth="1"/>
    <col min="1031" max="1031" width="5.140625" style="1" customWidth="1"/>
    <col min="1032" max="1032" width="12.42578125" style="1" customWidth="1"/>
    <col min="1033" max="1033" width="9.140625" style="1"/>
    <col min="1034" max="1035" width="14.140625" style="1" customWidth="1"/>
    <col min="1036" max="1036" width="18.140625" style="1" customWidth="1"/>
    <col min="1037" max="1037" width="9.140625" style="1"/>
    <col min="1038" max="1038" width="7.5703125" style="1" customWidth="1"/>
    <col min="1039" max="1039" width="9.140625" style="1"/>
    <col min="1040" max="1040" width="17.7109375" style="1" customWidth="1"/>
    <col min="1041" max="1041" width="10.28515625" style="1" customWidth="1"/>
    <col min="1042" max="1042" width="12.140625" style="1" customWidth="1"/>
    <col min="1043" max="1043" width="14.85546875" style="1" customWidth="1"/>
    <col min="1044" max="1044" width="10.5703125" style="1" customWidth="1"/>
    <col min="1045" max="1046" width="9.140625" style="1"/>
    <col min="1047" max="1047" width="6.7109375" style="1" customWidth="1"/>
    <col min="1048" max="1049" width="9.140625" style="1"/>
    <col min="1050" max="1050" width="11.5703125" style="1" customWidth="1"/>
    <col min="1051" max="1280" width="9.140625" style="1"/>
    <col min="1281" max="1281" width="3.28515625" style="1" customWidth="1"/>
    <col min="1282" max="1282" width="10.28515625" style="1" customWidth="1"/>
    <col min="1283" max="1283" width="9.140625" style="1"/>
    <col min="1284" max="1284" width="17.85546875" style="1" customWidth="1"/>
    <col min="1285" max="1285" width="39" style="1" customWidth="1"/>
    <col min="1286" max="1286" width="10.140625" style="1" customWidth="1"/>
    <col min="1287" max="1287" width="5.140625" style="1" customWidth="1"/>
    <col min="1288" max="1288" width="12.42578125" style="1" customWidth="1"/>
    <col min="1289" max="1289" width="9.140625" style="1"/>
    <col min="1290" max="1291" width="14.140625" style="1" customWidth="1"/>
    <col min="1292" max="1292" width="18.140625" style="1" customWidth="1"/>
    <col min="1293" max="1293" width="9.140625" style="1"/>
    <col min="1294" max="1294" width="7.5703125" style="1" customWidth="1"/>
    <col min="1295" max="1295" width="9.140625" style="1"/>
    <col min="1296" max="1296" width="17.7109375" style="1" customWidth="1"/>
    <col min="1297" max="1297" width="10.28515625" style="1" customWidth="1"/>
    <col min="1298" max="1298" width="12.140625" style="1" customWidth="1"/>
    <col min="1299" max="1299" width="14.85546875" style="1" customWidth="1"/>
    <col min="1300" max="1300" width="10.5703125" style="1" customWidth="1"/>
    <col min="1301" max="1302" width="9.140625" style="1"/>
    <col min="1303" max="1303" width="6.7109375" style="1" customWidth="1"/>
    <col min="1304" max="1305" width="9.140625" style="1"/>
    <col min="1306" max="1306" width="11.5703125" style="1" customWidth="1"/>
    <col min="1307" max="1536" width="9.140625" style="1"/>
    <col min="1537" max="1537" width="3.28515625" style="1" customWidth="1"/>
    <col min="1538" max="1538" width="10.28515625" style="1" customWidth="1"/>
    <col min="1539" max="1539" width="9.140625" style="1"/>
    <col min="1540" max="1540" width="17.85546875" style="1" customWidth="1"/>
    <col min="1541" max="1541" width="39" style="1" customWidth="1"/>
    <col min="1542" max="1542" width="10.140625" style="1" customWidth="1"/>
    <col min="1543" max="1543" width="5.140625" style="1" customWidth="1"/>
    <col min="1544" max="1544" width="12.42578125" style="1" customWidth="1"/>
    <col min="1545" max="1545" width="9.140625" style="1"/>
    <col min="1546" max="1547" width="14.140625" style="1" customWidth="1"/>
    <col min="1548" max="1548" width="18.140625" style="1" customWidth="1"/>
    <col min="1549" max="1549" width="9.140625" style="1"/>
    <col min="1550" max="1550" width="7.5703125" style="1" customWidth="1"/>
    <col min="1551" max="1551" width="9.140625" style="1"/>
    <col min="1552" max="1552" width="17.7109375" style="1" customWidth="1"/>
    <col min="1553" max="1553" width="10.28515625" style="1" customWidth="1"/>
    <col min="1554" max="1554" width="12.140625" style="1" customWidth="1"/>
    <col min="1555" max="1555" width="14.85546875" style="1" customWidth="1"/>
    <col min="1556" max="1556" width="10.5703125" style="1" customWidth="1"/>
    <col min="1557" max="1558" width="9.140625" style="1"/>
    <col min="1559" max="1559" width="6.7109375" style="1" customWidth="1"/>
    <col min="1560" max="1561" width="9.140625" style="1"/>
    <col min="1562" max="1562" width="11.5703125" style="1" customWidth="1"/>
    <col min="1563" max="1792" width="9.140625" style="1"/>
    <col min="1793" max="1793" width="3.28515625" style="1" customWidth="1"/>
    <col min="1794" max="1794" width="10.28515625" style="1" customWidth="1"/>
    <col min="1795" max="1795" width="9.140625" style="1"/>
    <col min="1796" max="1796" width="17.85546875" style="1" customWidth="1"/>
    <col min="1797" max="1797" width="39" style="1" customWidth="1"/>
    <col min="1798" max="1798" width="10.140625" style="1" customWidth="1"/>
    <col min="1799" max="1799" width="5.140625" style="1" customWidth="1"/>
    <col min="1800" max="1800" width="12.42578125" style="1" customWidth="1"/>
    <col min="1801" max="1801" width="9.140625" style="1"/>
    <col min="1802" max="1803" width="14.140625" style="1" customWidth="1"/>
    <col min="1804" max="1804" width="18.140625" style="1" customWidth="1"/>
    <col min="1805" max="1805" width="9.140625" style="1"/>
    <col min="1806" max="1806" width="7.5703125" style="1" customWidth="1"/>
    <col min="1807" max="1807" width="9.140625" style="1"/>
    <col min="1808" max="1808" width="17.7109375" style="1" customWidth="1"/>
    <col min="1809" max="1809" width="10.28515625" style="1" customWidth="1"/>
    <col min="1810" max="1810" width="12.140625" style="1" customWidth="1"/>
    <col min="1811" max="1811" width="14.85546875" style="1" customWidth="1"/>
    <col min="1812" max="1812" width="10.5703125" style="1" customWidth="1"/>
    <col min="1813" max="1814" width="9.140625" style="1"/>
    <col min="1815" max="1815" width="6.7109375" style="1" customWidth="1"/>
    <col min="1816" max="1817" width="9.140625" style="1"/>
    <col min="1818" max="1818" width="11.5703125" style="1" customWidth="1"/>
    <col min="1819" max="2048" width="9.140625" style="1"/>
    <col min="2049" max="2049" width="3.28515625" style="1" customWidth="1"/>
    <col min="2050" max="2050" width="10.28515625" style="1" customWidth="1"/>
    <col min="2051" max="2051" width="9.140625" style="1"/>
    <col min="2052" max="2052" width="17.85546875" style="1" customWidth="1"/>
    <col min="2053" max="2053" width="39" style="1" customWidth="1"/>
    <col min="2054" max="2054" width="10.140625" style="1" customWidth="1"/>
    <col min="2055" max="2055" width="5.140625" style="1" customWidth="1"/>
    <col min="2056" max="2056" width="12.42578125" style="1" customWidth="1"/>
    <col min="2057" max="2057" width="9.140625" style="1"/>
    <col min="2058" max="2059" width="14.140625" style="1" customWidth="1"/>
    <col min="2060" max="2060" width="18.140625" style="1" customWidth="1"/>
    <col min="2061" max="2061" width="9.140625" style="1"/>
    <col min="2062" max="2062" width="7.5703125" style="1" customWidth="1"/>
    <col min="2063" max="2063" width="9.140625" style="1"/>
    <col min="2064" max="2064" width="17.7109375" style="1" customWidth="1"/>
    <col min="2065" max="2065" width="10.28515625" style="1" customWidth="1"/>
    <col min="2066" max="2066" width="12.140625" style="1" customWidth="1"/>
    <col min="2067" max="2067" width="14.85546875" style="1" customWidth="1"/>
    <col min="2068" max="2068" width="10.5703125" style="1" customWidth="1"/>
    <col min="2069" max="2070" width="9.140625" style="1"/>
    <col min="2071" max="2071" width="6.7109375" style="1" customWidth="1"/>
    <col min="2072" max="2073" width="9.140625" style="1"/>
    <col min="2074" max="2074" width="11.5703125" style="1" customWidth="1"/>
    <col min="2075" max="2304" width="9.140625" style="1"/>
    <col min="2305" max="2305" width="3.28515625" style="1" customWidth="1"/>
    <col min="2306" max="2306" width="10.28515625" style="1" customWidth="1"/>
    <col min="2307" max="2307" width="9.140625" style="1"/>
    <col min="2308" max="2308" width="17.85546875" style="1" customWidth="1"/>
    <col min="2309" max="2309" width="39" style="1" customWidth="1"/>
    <col min="2310" max="2310" width="10.140625" style="1" customWidth="1"/>
    <col min="2311" max="2311" width="5.140625" style="1" customWidth="1"/>
    <col min="2312" max="2312" width="12.42578125" style="1" customWidth="1"/>
    <col min="2313" max="2313" width="9.140625" style="1"/>
    <col min="2314" max="2315" width="14.140625" style="1" customWidth="1"/>
    <col min="2316" max="2316" width="18.140625" style="1" customWidth="1"/>
    <col min="2317" max="2317" width="9.140625" style="1"/>
    <col min="2318" max="2318" width="7.5703125" style="1" customWidth="1"/>
    <col min="2319" max="2319" width="9.140625" style="1"/>
    <col min="2320" max="2320" width="17.7109375" style="1" customWidth="1"/>
    <col min="2321" max="2321" width="10.28515625" style="1" customWidth="1"/>
    <col min="2322" max="2322" width="12.140625" style="1" customWidth="1"/>
    <col min="2323" max="2323" width="14.85546875" style="1" customWidth="1"/>
    <col min="2324" max="2324" width="10.5703125" style="1" customWidth="1"/>
    <col min="2325" max="2326" width="9.140625" style="1"/>
    <col min="2327" max="2327" width="6.7109375" style="1" customWidth="1"/>
    <col min="2328" max="2329" width="9.140625" style="1"/>
    <col min="2330" max="2330" width="11.5703125" style="1" customWidth="1"/>
    <col min="2331" max="2560" width="9.140625" style="1"/>
    <col min="2561" max="2561" width="3.28515625" style="1" customWidth="1"/>
    <col min="2562" max="2562" width="10.28515625" style="1" customWidth="1"/>
    <col min="2563" max="2563" width="9.140625" style="1"/>
    <col min="2564" max="2564" width="17.85546875" style="1" customWidth="1"/>
    <col min="2565" max="2565" width="39" style="1" customWidth="1"/>
    <col min="2566" max="2566" width="10.140625" style="1" customWidth="1"/>
    <col min="2567" max="2567" width="5.140625" style="1" customWidth="1"/>
    <col min="2568" max="2568" width="12.42578125" style="1" customWidth="1"/>
    <col min="2569" max="2569" width="9.140625" style="1"/>
    <col min="2570" max="2571" width="14.140625" style="1" customWidth="1"/>
    <col min="2572" max="2572" width="18.140625" style="1" customWidth="1"/>
    <col min="2573" max="2573" width="9.140625" style="1"/>
    <col min="2574" max="2574" width="7.5703125" style="1" customWidth="1"/>
    <col min="2575" max="2575" width="9.140625" style="1"/>
    <col min="2576" max="2576" width="17.7109375" style="1" customWidth="1"/>
    <col min="2577" max="2577" width="10.28515625" style="1" customWidth="1"/>
    <col min="2578" max="2578" width="12.140625" style="1" customWidth="1"/>
    <col min="2579" max="2579" width="14.85546875" style="1" customWidth="1"/>
    <col min="2580" max="2580" width="10.5703125" style="1" customWidth="1"/>
    <col min="2581" max="2582" width="9.140625" style="1"/>
    <col min="2583" max="2583" width="6.7109375" style="1" customWidth="1"/>
    <col min="2584" max="2585" width="9.140625" style="1"/>
    <col min="2586" max="2586" width="11.5703125" style="1" customWidth="1"/>
    <col min="2587" max="2816" width="9.140625" style="1"/>
    <col min="2817" max="2817" width="3.28515625" style="1" customWidth="1"/>
    <col min="2818" max="2818" width="10.28515625" style="1" customWidth="1"/>
    <col min="2819" max="2819" width="9.140625" style="1"/>
    <col min="2820" max="2820" width="17.85546875" style="1" customWidth="1"/>
    <col min="2821" max="2821" width="39" style="1" customWidth="1"/>
    <col min="2822" max="2822" width="10.140625" style="1" customWidth="1"/>
    <col min="2823" max="2823" width="5.140625" style="1" customWidth="1"/>
    <col min="2824" max="2824" width="12.42578125" style="1" customWidth="1"/>
    <col min="2825" max="2825" width="9.140625" style="1"/>
    <col min="2826" max="2827" width="14.140625" style="1" customWidth="1"/>
    <col min="2828" max="2828" width="18.140625" style="1" customWidth="1"/>
    <col min="2829" max="2829" width="9.140625" style="1"/>
    <col min="2830" max="2830" width="7.5703125" style="1" customWidth="1"/>
    <col min="2831" max="2831" width="9.140625" style="1"/>
    <col min="2832" max="2832" width="17.7109375" style="1" customWidth="1"/>
    <col min="2833" max="2833" width="10.28515625" style="1" customWidth="1"/>
    <col min="2834" max="2834" width="12.140625" style="1" customWidth="1"/>
    <col min="2835" max="2835" width="14.85546875" style="1" customWidth="1"/>
    <col min="2836" max="2836" width="10.5703125" style="1" customWidth="1"/>
    <col min="2837" max="2838" width="9.140625" style="1"/>
    <col min="2839" max="2839" width="6.7109375" style="1" customWidth="1"/>
    <col min="2840" max="2841" width="9.140625" style="1"/>
    <col min="2842" max="2842" width="11.5703125" style="1" customWidth="1"/>
    <col min="2843" max="3072" width="9.140625" style="1"/>
    <col min="3073" max="3073" width="3.28515625" style="1" customWidth="1"/>
    <col min="3074" max="3074" width="10.28515625" style="1" customWidth="1"/>
    <col min="3075" max="3075" width="9.140625" style="1"/>
    <col min="3076" max="3076" width="17.85546875" style="1" customWidth="1"/>
    <col min="3077" max="3077" width="39" style="1" customWidth="1"/>
    <col min="3078" max="3078" width="10.140625" style="1" customWidth="1"/>
    <col min="3079" max="3079" width="5.140625" style="1" customWidth="1"/>
    <col min="3080" max="3080" width="12.42578125" style="1" customWidth="1"/>
    <col min="3081" max="3081" width="9.140625" style="1"/>
    <col min="3082" max="3083" width="14.140625" style="1" customWidth="1"/>
    <col min="3084" max="3084" width="18.140625" style="1" customWidth="1"/>
    <col min="3085" max="3085" width="9.140625" style="1"/>
    <col min="3086" max="3086" width="7.5703125" style="1" customWidth="1"/>
    <col min="3087" max="3087" width="9.140625" style="1"/>
    <col min="3088" max="3088" width="17.7109375" style="1" customWidth="1"/>
    <col min="3089" max="3089" width="10.28515625" style="1" customWidth="1"/>
    <col min="3090" max="3090" width="12.140625" style="1" customWidth="1"/>
    <col min="3091" max="3091" width="14.85546875" style="1" customWidth="1"/>
    <col min="3092" max="3092" width="10.5703125" style="1" customWidth="1"/>
    <col min="3093" max="3094" width="9.140625" style="1"/>
    <col min="3095" max="3095" width="6.7109375" style="1" customWidth="1"/>
    <col min="3096" max="3097" width="9.140625" style="1"/>
    <col min="3098" max="3098" width="11.5703125" style="1" customWidth="1"/>
    <col min="3099" max="3328" width="9.140625" style="1"/>
    <col min="3329" max="3329" width="3.28515625" style="1" customWidth="1"/>
    <col min="3330" max="3330" width="10.28515625" style="1" customWidth="1"/>
    <col min="3331" max="3331" width="9.140625" style="1"/>
    <col min="3332" max="3332" width="17.85546875" style="1" customWidth="1"/>
    <col min="3333" max="3333" width="39" style="1" customWidth="1"/>
    <col min="3334" max="3334" width="10.140625" style="1" customWidth="1"/>
    <col min="3335" max="3335" width="5.140625" style="1" customWidth="1"/>
    <col min="3336" max="3336" width="12.42578125" style="1" customWidth="1"/>
    <col min="3337" max="3337" width="9.140625" style="1"/>
    <col min="3338" max="3339" width="14.140625" style="1" customWidth="1"/>
    <col min="3340" max="3340" width="18.140625" style="1" customWidth="1"/>
    <col min="3341" max="3341" width="9.140625" style="1"/>
    <col min="3342" max="3342" width="7.5703125" style="1" customWidth="1"/>
    <col min="3343" max="3343" width="9.140625" style="1"/>
    <col min="3344" max="3344" width="17.7109375" style="1" customWidth="1"/>
    <col min="3345" max="3345" width="10.28515625" style="1" customWidth="1"/>
    <col min="3346" max="3346" width="12.140625" style="1" customWidth="1"/>
    <col min="3347" max="3347" width="14.85546875" style="1" customWidth="1"/>
    <col min="3348" max="3348" width="10.5703125" style="1" customWidth="1"/>
    <col min="3349" max="3350" width="9.140625" style="1"/>
    <col min="3351" max="3351" width="6.7109375" style="1" customWidth="1"/>
    <col min="3352" max="3353" width="9.140625" style="1"/>
    <col min="3354" max="3354" width="11.5703125" style="1" customWidth="1"/>
    <col min="3355" max="3584" width="9.140625" style="1"/>
    <col min="3585" max="3585" width="3.28515625" style="1" customWidth="1"/>
    <col min="3586" max="3586" width="10.28515625" style="1" customWidth="1"/>
    <col min="3587" max="3587" width="9.140625" style="1"/>
    <col min="3588" max="3588" width="17.85546875" style="1" customWidth="1"/>
    <col min="3589" max="3589" width="39" style="1" customWidth="1"/>
    <col min="3590" max="3590" width="10.140625" style="1" customWidth="1"/>
    <col min="3591" max="3591" width="5.140625" style="1" customWidth="1"/>
    <col min="3592" max="3592" width="12.42578125" style="1" customWidth="1"/>
    <col min="3593" max="3593" width="9.140625" style="1"/>
    <col min="3594" max="3595" width="14.140625" style="1" customWidth="1"/>
    <col min="3596" max="3596" width="18.140625" style="1" customWidth="1"/>
    <col min="3597" max="3597" width="9.140625" style="1"/>
    <col min="3598" max="3598" width="7.5703125" style="1" customWidth="1"/>
    <col min="3599" max="3599" width="9.140625" style="1"/>
    <col min="3600" max="3600" width="17.7109375" style="1" customWidth="1"/>
    <col min="3601" max="3601" width="10.28515625" style="1" customWidth="1"/>
    <col min="3602" max="3602" width="12.140625" style="1" customWidth="1"/>
    <col min="3603" max="3603" width="14.85546875" style="1" customWidth="1"/>
    <col min="3604" max="3604" width="10.5703125" style="1" customWidth="1"/>
    <col min="3605" max="3606" width="9.140625" style="1"/>
    <col min="3607" max="3607" width="6.7109375" style="1" customWidth="1"/>
    <col min="3608" max="3609" width="9.140625" style="1"/>
    <col min="3610" max="3610" width="11.5703125" style="1" customWidth="1"/>
    <col min="3611" max="3840" width="9.140625" style="1"/>
    <col min="3841" max="3841" width="3.28515625" style="1" customWidth="1"/>
    <col min="3842" max="3842" width="10.28515625" style="1" customWidth="1"/>
    <col min="3843" max="3843" width="9.140625" style="1"/>
    <col min="3844" max="3844" width="17.85546875" style="1" customWidth="1"/>
    <col min="3845" max="3845" width="39" style="1" customWidth="1"/>
    <col min="3846" max="3846" width="10.140625" style="1" customWidth="1"/>
    <col min="3847" max="3847" width="5.140625" style="1" customWidth="1"/>
    <col min="3848" max="3848" width="12.42578125" style="1" customWidth="1"/>
    <col min="3849" max="3849" width="9.140625" style="1"/>
    <col min="3850" max="3851" width="14.140625" style="1" customWidth="1"/>
    <col min="3852" max="3852" width="18.140625" style="1" customWidth="1"/>
    <col min="3853" max="3853" width="9.140625" style="1"/>
    <col min="3854" max="3854" width="7.5703125" style="1" customWidth="1"/>
    <col min="3855" max="3855" width="9.140625" style="1"/>
    <col min="3856" max="3856" width="17.7109375" style="1" customWidth="1"/>
    <col min="3857" max="3857" width="10.28515625" style="1" customWidth="1"/>
    <col min="3858" max="3858" width="12.140625" style="1" customWidth="1"/>
    <col min="3859" max="3859" width="14.85546875" style="1" customWidth="1"/>
    <col min="3860" max="3860" width="10.5703125" style="1" customWidth="1"/>
    <col min="3861" max="3862" width="9.140625" style="1"/>
    <col min="3863" max="3863" width="6.7109375" style="1" customWidth="1"/>
    <col min="3864" max="3865" width="9.140625" style="1"/>
    <col min="3866" max="3866" width="11.5703125" style="1" customWidth="1"/>
    <col min="3867" max="4096" width="9.140625" style="1"/>
    <col min="4097" max="4097" width="3.28515625" style="1" customWidth="1"/>
    <col min="4098" max="4098" width="10.28515625" style="1" customWidth="1"/>
    <col min="4099" max="4099" width="9.140625" style="1"/>
    <col min="4100" max="4100" width="17.85546875" style="1" customWidth="1"/>
    <col min="4101" max="4101" width="39" style="1" customWidth="1"/>
    <col min="4102" max="4102" width="10.140625" style="1" customWidth="1"/>
    <col min="4103" max="4103" width="5.140625" style="1" customWidth="1"/>
    <col min="4104" max="4104" width="12.42578125" style="1" customWidth="1"/>
    <col min="4105" max="4105" width="9.140625" style="1"/>
    <col min="4106" max="4107" width="14.140625" style="1" customWidth="1"/>
    <col min="4108" max="4108" width="18.140625" style="1" customWidth="1"/>
    <col min="4109" max="4109" width="9.140625" style="1"/>
    <col min="4110" max="4110" width="7.5703125" style="1" customWidth="1"/>
    <col min="4111" max="4111" width="9.140625" style="1"/>
    <col min="4112" max="4112" width="17.7109375" style="1" customWidth="1"/>
    <col min="4113" max="4113" width="10.28515625" style="1" customWidth="1"/>
    <col min="4114" max="4114" width="12.140625" style="1" customWidth="1"/>
    <col min="4115" max="4115" width="14.85546875" style="1" customWidth="1"/>
    <col min="4116" max="4116" width="10.5703125" style="1" customWidth="1"/>
    <col min="4117" max="4118" width="9.140625" style="1"/>
    <col min="4119" max="4119" width="6.7109375" style="1" customWidth="1"/>
    <col min="4120" max="4121" width="9.140625" style="1"/>
    <col min="4122" max="4122" width="11.5703125" style="1" customWidth="1"/>
    <col min="4123" max="4352" width="9.140625" style="1"/>
    <col min="4353" max="4353" width="3.28515625" style="1" customWidth="1"/>
    <col min="4354" max="4354" width="10.28515625" style="1" customWidth="1"/>
    <col min="4355" max="4355" width="9.140625" style="1"/>
    <col min="4356" max="4356" width="17.85546875" style="1" customWidth="1"/>
    <col min="4357" max="4357" width="39" style="1" customWidth="1"/>
    <col min="4358" max="4358" width="10.140625" style="1" customWidth="1"/>
    <col min="4359" max="4359" width="5.140625" style="1" customWidth="1"/>
    <col min="4360" max="4360" width="12.42578125" style="1" customWidth="1"/>
    <col min="4361" max="4361" width="9.140625" style="1"/>
    <col min="4362" max="4363" width="14.140625" style="1" customWidth="1"/>
    <col min="4364" max="4364" width="18.140625" style="1" customWidth="1"/>
    <col min="4365" max="4365" width="9.140625" style="1"/>
    <col min="4366" max="4366" width="7.5703125" style="1" customWidth="1"/>
    <col min="4367" max="4367" width="9.140625" style="1"/>
    <col min="4368" max="4368" width="17.7109375" style="1" customWidth="1"/>
    <col min="4369" max="4369" width="10.28515625" style="1" customWidth="1"/>
    <col min="4370" max="4370" width="12.140625" style="1" customWidth="1"/>
    <col min="4371" max="4371" width="14.85546875" style="1" customWidth="1"/>
    <col min="4372" max="4372" width="10.5703125" style="1" customWidth="1"/>
    <col min="4373" max="4374" width="9.140625" style="1"/>
    <col min="4375" max="4375" width="6.7109375" style="1" customWidth="1"/>
    <col min="4376" max="4377" width="9.140625" style="1"/>
    <col min="4378" max="4378" width="11.5703125" style="1" customWidth="1"/>
    <col min="4379" max="4608" width="9.140625" style="1"/>
    <col min="4609" max="4609" width="3.28515625" style="1" customWidth="1"/>
    <col min="4610" max="4610" width="10.28515625" style="1" customWidth="1"/>
    <col min="4611" max="4611" width="9.140625" style="1"/>
    <col min="4612" max="4612" width="17.85546875" style="1" customWidth="1"/>
    <col min="4613" max="4613" width="39" style="1" customWidth="1"/>
    <col min="4614" max="4614" width="10.140625" style="1" customWidth="1"/>
    <col min="4615" max="4615" width="5.140625" style="1" customWidth="1"/>
    <col min="4616" max="4616" width="12.42578125" style="1" customWidth="1"/>
    <col min="4617" max="4617" width="9.140625" style="1"/>
    <col min="4618" max="4619" width="14.140625" style="1" customWidth="1"/>
    <col min="4620" max="4620" width="18.140625" style="1" customWidth="1"/>
    <col min="4621" max="4621" width="9.140625" style="1"/>
    <col min="4622" max="4622" width="7.5703125" style="1" customWidth="1"/>
    <col min="4623" max="4623" width="9.140625" style="1"/>
    <col min="4624" max="4624" width="17.7109375" style="1" customWidth="1"/>
    <col min="4625" max="4625" width="10.28515625" style="1" customWidth="1"/>
    <col min="4626" max="4626" width="12.140625" style="1" customWidth="1"/>
    <col min="4627" max="4627" width="14.85546875" style="1" customWidth="1"/>
    <col min="4628" max="4628" width="10.5703125" style="1" customWidth="1"/>
    <col min="4629" max="4630" width="9.140625" style="1"/>
    <col min="4631" max="4631" width="6.7109375" style="1" customWidth="1"/>
    <col min="4632" max="4633" width="9.140625" style="1"/>
    <col min="4634" max="4634" width="11.5703125" style="1" customWidth="1"/>
    <col min="4635" max="4864" width="9.140625" style="1"/>
    <col min="4865" max="4865" width="3.28515625" style="1" customWidth="1"/>
    <col min="4866" max="4866" width="10.28515625" style="1" customWidth="1"/>
    <col min="4867" max="4867" width="9.140625" style="1"/>
    <col min="4868" max="4868" width="17.85546875" style="1" customWidth="1"/>
    <col min="4869" max="4869" width="39" style="1" customWidth="1"/>
    <col min="4870" max="4870" width="10.140625" style="1" customWidth="1"/>
    <col min="4871" max="4871" width="5.140625" style="1" customWidth="1"/>
    <col min="4872" max="4872" width="12.42578125" style="1" customWidth="1"/>
    <col min="4873" max="4873" width="9.140625" style="1"/>
    <col min="4874" max="4875" width="14.140625" style="1" customWidth="1"/>
    <col min="4876" max="4876" width="18.140625" style="1" customWidth="1"/>
    <col min="4877" max="4877" width="9.140625" style="1"/>
    <col min="4878" max="4878" width="7.5703125" style="1" customWidth="1"/>
    <col min="4879" max="4879" width="9.140625" style="1"/>
    <col min="4880" max="4880" width="17.7109375" style="1" customWidth="1"/>
    <col min="4881" max="4881" width="10.28515625" style="1" customWidth="1"/>
    <col min="4882" max="4882" width="12.140625" style="1" customWidth="1"/>
    <col min="4883" max="4883" width="14.85546875" style="1" customWidth="1"/>
    <col min="4884" max="4884" width="10.5703125" style="1" customWidth="1"/>
    <col min="4885" max="4886" width="9.140625" style="1"/>
    <col min="4887" max="4887" width="6.7109375" style="1" customWidth="1"/>
    <col min="4888" max="4889" width="9.140625" style="1"/>
    <col min="4890" max="4890" width="11.5703125" style="1" customWidth="1"/>
    <col min="4891" max="5120" width="9.140625" style="1"/>
    <col min="5121" max="5121" width="3.28515625" style="1" customWidth="1"/>
    <col min="5122" max="5122" width="10.28515625" style="1" customWidth="1"/>
    <col min="5123" max="5123" width="9.140625" style="1"/>
    <col min="5124" max="5124" width="17.85546875" style="1" customWidth="1"/>
    <col min="5125" max="5125" width="39" style="1" customWidth="1"/>
    <col min="5126" max="5126" width="10.140625" style="1" customWidth="1"/>
    <col min="5127" max="5127" width="5.140625" style="1" customWidth="1"/>
    <col min="5128" max="5128" width="12.42578125" style="1" customWidth="1"/>
    <col min="5129" max="5129" width="9.140625" style="1"/>
    <col min="5130" max="5131" width="14.140625" style="1" customWidth="1"/>
    <col min="5132" max="5132" width="18.140625" style="1" customWidth="1"/>
    <col min="5133" max="5133" width="9.140625" style="1"/>
    <col min="5134" max="5134" width="7.5703125" style="1" customWidth="1"/>
    <col min="5135" max="5135" width="9.140625" style="1"/>
    <col min="5136" max="5136" width="17.7109375" style="1" customWidth="1"/>
    <col min="5137" max="5137" width="10.28515625" style="1" customWidth="1"/>
    <col min="5138" max="5138" width="12.140625" style="1" customWidth="1"/>
    <col min="5139" max="5139" width="14.85546875" style="1" customWidth="1"/>
    <col min="5140" max="5140" width="10.5703125" style="1" customWidth="1"/>
    <col min="5141" max="5142" width="9.140625" style="1"/>
    <col min="5143" max="5143" width="6.7109375" style="1" customWidth="1"/>
    <col min="5144" max="5145" width="9.140625" style="1"/>
    <col min="5146" max="5146" width="11.5703125" style="1" customWidth="1"/>
    <col min="5147" max="5376" width="9.140625" style="1"/>
    <col min="5377" max="5377" width="3.28515625" style="1" customWidth="1"/>
    <col min="5378" max="5378" width="10.28515625" style="1" customWidth="1"/>
    <col min="5379" max="5379" width="9.140625" style="1"/>
    <col min="5380" max="5380" width="17.85546875" style="1" customWidth="1"/>
    <col min="5381" max="5381" width="39" style="1" customWidth="1"/>
    <col min="5382" max="5382" width="10.140625" style="1" customWidth="1"/>
    <col min="5383" max="5383" width="5.140625" style="1" customWidth="1"/>
    <col min="5384" max="5384" width="12.42578125" style="1" customWidth="1"/>
    <col min="5385" max="5385" width="9.140625" style="1"/>
    <col min="5386" max="5387" width="14.140625" style="1" customWidth="1"/>
    <col min="5388" max="5388" width="18.140625" style="1" customWidth="1"/>
    <col min="5389" max="5389" width="9.140625" style="1"/>
    <col min="5390" max="5390" width="7.5703125" style="1" customWidth="1"/>
    <col min="5391" max="5391" width="9.140625" style="1"/>
    <col min="5392" max="5392" width="17.7109375" style="1" customWidth="1"/>
    <col min="5393" max="5393" width="10.28515625" style="1" customWidth="1"/>
    <col min="5394" max="5394" width="12.140625" style="1" customWidth="1"/>
    <col min="5395" max="5395" width="14.85546875" style="1" customWidth="1"/>
    <col min="5396" max="5396" width="10.5703125" style="1" customWidth="1"/>
    <col min="5397" max="5398" width="9.140625" style="1"/>
    <col min="5399" max="5399" width="6.7109375" style="1" customWidth="1"/>
    <col min="5400" max="5401" width="9.140625" style="1"/>
    <col min="5402" max="5402" width="11.5703125" style="1" customWidth="1"/>
    <col min="5403" max="5632" width="9.140625" style="1"/>
    <col min="5633" max="5633" width="3.28515625" style="1" customWidth="1"/>
    <col min="5634" max="5634" width="10.28515625" style="1" customWidth="1"/>
    <col min="5635" max="5635" width="9.140625" style="1"/>
    <col min="5636" max="5636" width="17.85546875" style="1" customWidth="1"/>
    <col min="5637" max="5637" width="39" style="1" customWidth="1"/>
    <col min="5638" max="5638" width="10.140625" style="1" customWidth="1"/>
    <col min="5639" max="5639" width="5.140625" style="1" customWidth="1"/>
    <col min="5640" max="5640" width="12.42578125" style="1" customWidth="1"/>
    <col min="5641" max="5641" width="9.140625" style="1"/>
    <col min="5642" max="5643" width="14.140625" style="1" customWidth="1"/>
    <col min="5644" max="5644" width="18.140625" style="1" customWidth="1"/>
    <col min="5645" max="5645" width="9.140625" style="1"/>
    <col min="5646" max="5646" width="7.5703125" style="1" customWidth="1"/>
    <col min="5647" max="5647" width="9.140625" style="1"/>
    <col min="5648" max="5648" width="17.7109375" style="1" customWidth="1"/>
    <col min="5649" max="5649" width="10.28515625" style="1" customWidth="1"/>
    <col min="5650" max="5650" width="12.140625" style="1" customWidth="1"/>
    <col min="5651" max="5651" width="14.85546875" style="1" customWidth="1"/>
    <col min="5652" max="5652" width="10.5703125" style="1" customWidth="1"/>
    <col min="5653" max="5654" width="9.140625" style="1"/>
    <col min="5655" max="5655" width="6.7109375" style="1" customWidth="1"/>
    <col min="5656" max="5657" width="9.140625" style="1"/>
    <col min="5658" max="5658" width="11.5703125" style="1" customWidth="1"/>
    <col min="5659" max="5888" width="9.140625" style="1"/>
    <col min="5889" max="5889" width="3.28515625" style="1" customWidth="1"/>
    <col min="5890" max="5890" width="10.28515625" style="1" customWidth="1"/>
    <col min="5891" max="5891" width="9.140625" style="1"/>
    <col min="5892" max="5892" width="17.85546875" style="1" customWidth="1"/>
    <col min="5893" max="5893" width="39" style="1" customWidth="1"/>
    <col min="5894" max="5894" width="10.140625" style="1" customWidth="1"/>
    <col min="5895" max="5895" width="5.140625" style="1" customWidth="1"/>
    <col min="5896" max="5896" width="12.42578125" style="1" customWidth="1"/>
    <col min="5897" max="5897" width="9.140625" style="1"/>
    <col min="5898" max="5899" width="14.140625" style="1" customWidth="1"/>
    <col min="5900" max="5900" width="18.140625" style="1" customWidth="1"/>
    <col min="5901" max="5901" width="9.140625" style="1"/>
    <col min="5902" max="5902" width="7.5703125" style="1" customWidth="1"/>
    <col min="5903" max="5903" width="9.140625" style="1"/>
    <col min="5904" max="5904" width="17.7109375" style="1" customWidth="1"/>
    <col min="5905" max="5905" width="10.28515625" style="1" customWidth="1"/>
    <col min="5906" max="5906" width="12.140625" style="1" customWidth="1"/>
    <col min="5907" max="5907" width="14.85546875" style="1" customWidth="1"/>
    <col min="5908" max="5908" width="10.5703125" style="1" customWidth="1"/>
    <col min="5909" max="5910" width="9.140625" style="1"/>
    <col min="5911" max="5911" width="6.7109375" style="1" customWidth="1"/>
    <col min="5912" max="5913" width="9.140625" style="1"/>
    <col min="5914" max="5914" width="11.5703125" style="1" customWidth="1"/>
    <col min="5915" max="6144" width="9.140625" style="1"/>
    <col min="6145" max="6145" width="3.28515625" style="1" customWidth="1"/>
    <col min="6146" max="6146" width="10.28515625" style="1" customWidth="1"/>
    <col min="6147" max="6147" width="9.140625" style="1"/>
    <col min="6148" max="6148" width="17.85546875" style="1" customWidth="1"/>
    <col min="6149" max="6149" width="39" style="1" customWidth="1"/>
    <col min="6150" max="6150" width="10.140625" style="1" customWidth="1"/>
    <col min="6151" max="6151" width="5.140625" style="1" customWidth="1"/>
    <col min="6152" max="6152" width="12.42578125" style="1" customWidth="1"/>
    <col min="6153" max="6153" width="9.140625" style="1"/>
    <col min="6154" max="6155" width="14.140625" style="1" customWidth="1"/>
    <col min="6156" max="6156" width="18.140625" style="1" customWidth="1"/>
    <col min="6157" max="6157" width="9.140625" style="1"/>
    <col min="6158" max="6158" width="7.5703125" style="1" customWidth="1"/>
    <col min="6159" max="6159" width="9.140625" style="1"/>
    <col min="6160" max="6160" width="17.7109375" style="1" customWidth="1"/>
    <col min="6161" max="6161" width="10.28515625" style="1" customWidth="1"/>
    <col min="6162" max="6162" width="12.140625" style="1" customWidth="1"/>
    <col min="6163" max="6163" width="14.85546875" style="1" customWidth="1"/>
    <col min="6164" max="6164" width="10.5703125" style="1" customWidth="1"/>
    <col min="6165" max="6166" width="9.140625" style="1"/>
    <col min="6167" max="6167" width="6.7109375" style="1" customWidth="1"/>
    <col min="6168" max="6169" width="9.140625" style="1"/>
    <col min="6170" max="6170" width="11.5703125" style="1" customWidth="1"/>
    <col min="6171" max="6400" width="9.140625" style="1"/>
    <col min="6401" max="6401" width="3.28515625" style="1" customWidth="1"/>
    <col min="6402" max="6402" width="10.28515625" style="1" customWidth="1"/>
    <col min="6403" max="6403" width="9.140625" style="1"/>
    <col min="6404" max="6404" width="17.85546875" style="1" customWidth="1"/>
    <col min="6405" max="6405" width="39" style="1" customWidth="1"/>
    <col min="6406" max="6406" width="10.140625" style="1" customWidth="1"/>
    <col min="6407" max="6407" width="5.140625" style="1" customWidth="1"/>
    <col min="6408" max="6408" width="12.42578125" style="1" customWidth="1"/>
    <col min="6409" max="6409" width="9.140625" style="1"/>
    <col min="6410" max="6411" width="14.140625" style="1" customWidth="1"/>
    <col min="6412" max="6412" width="18.140625" style="1" customWidth="1"/>
    <col min="6413" max="6413" width="9.140625" style="1"/>
    <col min="6414" max="6414" width="7.5703125" style="1" customWidth="1"/>
    <col min="6415" max="6415" width="9.140625" style="1"/>
    <col min="6416" max="6416" width="17.7109375" style="1" customWidth="1"/>
    <col min="6417" max="6417" width="10.28515625" style="1" customWidth="1"/>
    <col min="6418" max="6418" width="12.140625" style="1" customWidth="1"/>
    <col min="6419" max="6419" width="14.85546875" style="1" customWidth="1"/>
    <col min="6420" max="6420" width="10.5703125" style="1" customWidth="1"/>
    <col min="6421" max="6422" width="9.140625" style="1"/>
    <col min="6423" max="6423" width="6.7109375" style="1" customWidth="1"/>
    <col min="6424" max="6425" width="9.140625" style="1"/>
    <col min="6426" max="6426" width="11.5703125" style="1" customWidth="1"/>
    <col min="6427" max="6656" width="9.140625" style="1"/>
    <col min="6657" max="6657" width="3.28515625" style="1" customWidth="1"/>
    <col min="6658" max="6658" width="10.28515625" style="1" customWidth="1"/>
    <col min="6659" max="6659" width="9.140625" style="1"/>
    <col min="6660" max="6660" width="17.85546875" style="1" customWidth="1"/>
    <col min="6661" max="6661" width="39" style="1" customWidth="1"/>
    <col min="6662" max="6662" width="10.140625" style="1" customWidth="1"/>
    <col min="6663" max="6663" width="5.140625" style="1" customWidth="1"/>
    <col min="6664" max="6664" width="12.42578125" style="1" customWidth="1"/>
    <col min="6665" max="6665" width="9.140625" style="1"/>
    <col min="6666" max="6667" width="14.140625" style="1" customWidth="1"/>
    <col min="6668" max="6668" width="18.140625" style="1" customWidth="1"/>
    <col min="6669" max="6669" width="9.140625" style="1"/>
    <col min="6670" max="6670" width="7.5703125" style="1" customWidth="1"/>
    <col min="6671" max="6671" width="9.140625" style="1"/>
    <col min="6672" max="6672" width="17.7109375" style="1" customWidth="1"/>
    <col min="6673" max="6673" width="10.28515625" style="1" customWidth="1"/>
    <col min="6674" max="6674" width="12.140625" style="1" customWidth="1"/>
    <col min="6675" max="6675" width="14.85546875" style="1" customWidth="1"/>
    <col min="6676" max="6676" width="10.5703125" style="1" customWidth="1"/>
    <col min="6677" max="6678" width="9.140625" style="1"/>
    <col min="6679" max="6679" width="6.7109375" style="1" customWidth="1"/>
    <col min="6680" max="6681" width="9.140625" style="1"/>
    <col min="6682" max="6682" width="11.5703125" style="1" customWidth="1"/>
    <col min="6683" max="6912" width="9.140625" style="1"/>
    <col min="6913" max="6913" width="3.28515625" style="1" customWidth="1"/>
    <col min="6914" max="6914" width="10.28515625" style="1" customWidth="1"/>
    <col min="6915" max="6915" width="9.140625" style="1"/>
    <col min="6916" max="6916" width="17.85546875" style="1" customWidth="1"/>
    <col min="6917" max="6917" width="39" style="1" customWidth="1"/>
    <col min="6918" max="6918" width="10.140625" style="1" customWidth="1"/>
    <col min="6919" max="6919" width="5.140625" style="1" customWidth="1"/>
    <col min="6920" max="6920" width="12.42578125" style="1" customWidth="1"/>
    <col min="6921" max="6921" width="9.140625" style="1"/>
    <col min="6922" max="6923" width="14.140625" style="1" customWidth="1"/>
    <col min="6924" max="6924" width="18.140625" style="1" customWidth="1"/>
    <col min="6925" max="6925" width="9.140625" style="1"/>
    <col min="6926" max="6926" width="7.5703125" style="1" customWidth="1"/>
    <col min="6927" max="6927" width="9.140625" style="1"/>
    <col min="6928" max="6928" width="17.7109375" style="1" customWidth="1"/>
    <col min="6929" max="6929" width="10.28515625" style="1" customWidth="1"/>
    <col min="6930" max="6930" width="12.140625" style="1" customWidth="1"/>
    <col min="6931" max="6931" width="14.85546875" style="1" customWidth="1"/>
    <col min="6932" max="6932" width="10.5703125" style="1" customWidth="1"/>
    <col min="6933" max="6934" width="9.140625" style="1"/>
    <col min="6935" max="6935" width="6.7109375" style="1" customWidth="1"/>
    <col min="6936" max="6937" width="9.140625" style="1"/>
    <col min="6938" max="6938" width="11.5703125" style="1" customWidth="1"/>
    <col min="6939" max="7168" width="9.140625" style="1"/>
    <col min="7169" max="7169" width="3.28515625" style="1" customWidth="1"/>
    <col min="7170" max="7170" width="10.28515625" style="1" customWidth="1"/>
    <col min="7171" max="7171" width="9.140625" style="1"/>
    <col min="7172" max="7172" width="17.85546875" style="1" customWidth="1"/>
    <col min="7173" max="7173" width="39" style="1" customWidth="1"/>
    <col min="7174" max="7174" width="10.140625" style="1" customWidth="1"/>
    <col min="7175" max="7175" width="5.140625" style="1" customWidth="1"/>
    <col min="7176" max="7176" width="12.42578125" style="1" customWidth="1"/>
    <col min="7177" max="7177" width="9.140625" style="1"/>
    <col min="7178" max="7179" width="14.140625" style="1" customWidth="1"/>
    <col min="7180" max="7180" width="18.140625" style="1" customWidth="1"/>
    <col min="7181" max="7181" width="9.140625" style="1"/>
    <col min="7182" max="7182" width="7.5703125" style="1" customWidth="1"/>
    <col min="7183" max="7183" width="9.140625" style="1"/>
    <col min="7184" max="7184" width="17.7109375" style="1" customWidth="1"/>
    <col min="7185" max="7185" width="10.28515625" style="1" customWidth="1"/>
    <col min="7186" max="7186" width="12.140625" style="1" customWidth="1"/>
    <col min="7187" max="7187" width="14.85546875" style="1" customWidth="1"/>
    <col min="7188" max="7188" width="10.5703125" style="1" customWidth="1"/>
    <col min="7189" max="7190" width="9.140625" style="1"/>
    <col min="7191" max="7191" width="6.7109375" style="1" customWidth="1"/>
    <col min="7192" max="7193" width="9.140625" style="1"/>
    <col min="7194" max="7194" width="11.5703125" style="1" customWidth="1"/>
    <col min="7195" max="7424" width="9.140625" style="1"/>
    <col min="7425" max="7425" width="3.28515625" style="1" customWidth="1"/>
    <col min="7426" max="7426" width="10.28515625" style="1" customWidth="1"/>
    <col min="7427" max="7427" width="9.140625" style="1"/>
    <col min="7428" max="7428" width="17.85546875" style="1" customWidth="1"/>
    <col min="7429" max="7429" width="39" style="1" customWidth="1"/>
    <col min="7430" max="7430" width="10.140625" style="1" customWidth="1"/>
    <col min="7431" max="7431" width="5.140625" style="1" customWidth="1"/>
    <col min="7432" max="7432" width="12.42578125" style="1" customWidth="1"/>
    <col min="7433" max="7433" width="9.140625" style="1"/>
    <col min="7434" max="7435" width="14.140625" style="1" customWidth="1"/>
    <col min="7436" max="7436" width="18.140625" style="1" customWidth="1"/>
    <col min="7437" max="7437" width="9.140625" style="1"/>
    <col min="7438" max="7438" width="7.5703125" style="1" customWidth="1"/>
    <col min="7439" max="7439" width="9.140625" style="1"/>
    <col min="7440" max="7440" width="17.7109375" style="1" customWidth="1"/>
    <col min="7441" max="7441" width="10.28515625" style="1" customWidth="1"/>
    <col min="7442" max="7442" width="12.140625" style="1" customWidth="1"/>
    <col min="7443" max="7443" width="14.85546875" style="1" customWidth="1"/>
    <col min="7444" max="7444" width="10.5703125" style="1" customWidth="1"/>
    <col min="7445" max="7446" width="9.140625" style="1"/>
    <col min="7447" max="7447" width="6.7109375" style="1" customWidth="1"/>
    <col min="7448" max="7449" width="9.140625" style="1"/>
    <col min="7450" max="7450" width="11.5703125" style="1" customWidth="1"/>
    <col min="7451" max="7680" width="9.140625" style="1"/>
    <col min="7681" max="7681" width="3.28515625" style="1" customWidth="1"/>
    <col min="7682" max="7682" width="10.28515625" style="1" customWidth="1"/>
    <col min="7683" max="7683" width="9.140625" style="1"/>
    <col min="7684" max="7684" width="17.85546875" style="1" customWidth="1"/>
    <col min="7685" max="7685" width="39" style="1" customWidth="1"/>
    <col min="7686" max="7686" width="10.140625" style="1" customWidth="1"/>
    <col min="7687" max="7687" width="5.140625" style="1" customWidth="1"/>
    <col min="7688" max="7688" width="12.42578125" style="1" customWidth="1"/>
    <col min="7689" max="7689" width="9.140625" style="1"/>
    <col min="7690" max="7691" width="14.140625" style="1" customWidth="1"/>
    <col min="7692" max="7692" width="18.140625" style="1" customWidth="1"/>
    <col min="7693" max="7693" width="9.140625" style="1"/>
    <col min="7694" max="7694" width="7.5703125" style="1" customWidth="1"/>
    <col min="7695" max="7695" width="9.140625" style="1"/>
    <col min="7696" max="7696" width="17.7109375" style="1" customWidth="1"/>
    <col min="7697" max="7697" width="10.28515625" style="1" customWidth="1"/>
    <col min="7698" max="7698" width="12.140625" style="1" customWidth="1"/>
    <col min="7699" max="7699" width="14.85546875" style="1" customWidth="1"/>
    <col min="7700" max="7700" width="10.5703125" style="1" customWidth="1"/>
    <col min="7701" max="7702" width="9.140625" style="1"/>
    <col min="7703" max="7703" width="6.7109375" style="1" customWidth="1"/>
    <col min="7704" max="7705" width="9.140625" style="1"/>
    <col min="7706" max="7706" width="11.5703125" style="1" customWidth="1"/>
    <col min="7707" max="7936" width="9.140625" style="1"/>
    <col min="7937" max="7937" width="3.28515625" style="1" customWidth="1"/>
    <col min="7938" max="7938" width="10.28515625" style="1" customWidth="1"/>
    <col min="7939" max="7939" width="9.140625" style="1"/>
    <col min="7940" max="7940" width="17.85546875" style="1" customWidth="1"/>
    <col min="7941" max="7941" width="39" style="1" customWidth="1"/>
    <col min="7942" max="7942" width="10.140625" style="1" customWidth="1"/>
    <col min="7943" max="7943" width="5.140625" style="1" customWidth="1"/>
    <col min="7944" max="7944" width="12.42578125" style="1" customWidth="1"/>
    <col min="7945" max="7945" width="9.140625" style="1"/>
    <col min="7946" max="7947" width="14.140625" style="1" customWidth="1"/>
    <col min="7948" max="7948" width="18.140625" style="1" customWidth="1"/>
    <col min="7949" max="7949" width="9.140625" style="1"/>
    <col min="7950" max="7950" width="7.5703125" style="1" customWidth="1"/>
    <col min="7951" max="7951" width="9.140625" style="1"/>
    <col min="7952" max="7952" width="17.7109375" style="1" customWidth="1"/>
    <col min="7953" max="7953" width="10.28515625" style="1" customWidth="1"/>
    <col min="7954" max="7954" width="12.140625" style="1" customWidth="1"/>
    <col min="7955" max="7955" width="14.85546875" style="1" customWidth="1"/>
    <col min="7956" max="7956" width="10.5703125" style="1" customWidth="1"/>
    <col min="7957" max="7958" width="9.140625" style="1"/>
    <col min="7959" max="7959" width="6.7109375" style="1" customWidth="1"/>
    <col min="7960" max="7961" width="9.140625" style="1"/>
    <col min="7962" max="7962" width="11.5703125" style="1" customWidth="1"/>
    <col min="7963" max="8192" width="9.140625" style="1"/>
    <col min="8193" max="8193" width="3.28515625" style="1" customWidth="1"/>
    <col min="8194" max="8194" width="10.28515625" style="1" customWidth="1"/>
    <col min="8195" max="8195" width="9.140625" style="1"/>
    <col min="8196" max="8196" width="17.85546875" style="1" customWidth="1"/>
    <col min="8197" max="8197" width="39" style="1" customWidth="1"/>
    <col min="8198" max="8198" width="10.140625" style="1" customWidth="1"/>
    <col min="8199" max="8199" width="5.140625" style="1" customWidth="1"/>
    <col min="8200" max="8200" width="12.42578125" style="1" customWidth="1"/>
    <col min="8201" max="8201" width="9.140625" style="1"/>
    <col min="8202" max="8203" width="14.140625" style="1" customWidth="1"/>
    <col min="8204" max="8204" width="18.140625" style="1" customWidth="1"/>
    <col min="8205" max="8205" width="9.140625" style="1"/>
    <col min="8206" max="8206" width="7.5703125" style="1" customWidth="1"/>
    <col min="8207" max="8207" width="9.140625" style="1"/>
    <col min="8208" max="8208" width="17.7109375" style="1" customWidth="1"/>
    <col min="8209" max="8209" width="10.28515625" style="1" customWidth="1"/>
    <col min="8210" max="8210" width="12.140625" style="1" customWidth="1"/>
    <col min="8211" max="8211" width="14.85546875" style="1" customWidth="1"/>
    <col min="8212" max="8212" width="10.5703125" style="1" customWidth="1"/>
    <col min="8213" max="8214" width="9.140625" style="1"/>
    <col min="8215" max="8215" width="6.7109375" style="1" customWidth="1"/>
    <col min="8216" max="8217" width="9.140625" style="1"/>
    <col min="8218" max="8218" width="11.5703125" style="1" customWidth="1"/>
    <col min="8219" max="8448" width="9.140625" style="1"/>
    <col min="8449" max="8449" width="3.28515625" style="1" customWidth="1"/>
    <col min="8450" max="8450" width="10.28515625" style="1" customWidth="1"/>
    <col min="8451" max="8451" width="9.140625" style="1"/>
    <col min="8452" max="8452" width="17.85546875" style="1" customWidth="1"/>
    <col min="8453" max="8453" width="39" style="1" customWidth="1"/>
    <col min="8454" max="8454" width="10.140625" style="1" customWidth="1"/>
    <col min="8455" max="8455" width="5.140625" style="1" customWidth="1"/>
    <col min="8456" max="8456" width="12.42578125" style="1" customWidth="1"/>
    <col min="8457" max="8457" width="9.140625" style="1"/>
    <col min="8458" max="8459" width="14.140625" style="1" customWidth="1"/>
    <col min="8460" max="8460" width="18.140625" style="1" customWidth="1"/>
    <col min="8461" max="8461" width="9.140625" style="1"/>
    <col min="8462" max="8462" width="7.5703125" style="1" customWidth="1"/>
    <col min="8463" max="8463" width="9.140625" style="1"/>
    <col min="8464" max="8464" width="17.7109375" style="1" customWidth="1"/>
    <col min="8465" max="8465" width="10.28515625" style="1" customWidth="1"/>
    <col min="8466" max="8466" width="12.140625" style="1" customWidth="1"/>
    <col min="8467" max="8467" width="14.85546875" style="1" customWidth="1"/>
    <col min="8468" max="8468" width="10.5703125" style="1" customWidth="1"/>
    <col min="8469" max="8470" width="9.140625" style="1"/>
    <col min="8471" max="8471" width="6.7109375" style="1" customWidth="1"/>
    <col min="8472" max="8473" width="9.140625" style="1"/>
    <col min="8474" max="8474" width="11.5703125" style="1" customWidth="1"/>
    <col min="8475" max="8704" width="9.140625" style="1"/>
    <col min="8705" max="8705" width="3.28515625" style="1" customWidth="1"/>
    <col min="8706" max="8706" width="10.28515625" style="1" customWidth="1"/>
    <col min="8707" max="8707" width="9.140625" style="1"/>
    <col min="8708" max="8708" width="17.85546875" style="1" customWidth="1"/>
    <col min="8709" max="8709" width="39" style="1" customWidth="1"/>
    <col min="8710" max="8710" width="10.140625" style="1" customWidth="1"/>
    <col min="8711" max="8711" width="5.140625" style="1" customWidth="1"/>
    <col min="8712" max="8712" width="12.42578125" style="1" customWidth="1"/>
    <col min="8713" max="8713" width="9.140625" style="1"/>
    <col min="8714" max="8715" width="14.140625" style="1" customWidth="1"/>
    <col min="8716" max="8716" width="18.140625" style="1" customWidth="1"/>
    <col min="8717" max="8717" width="9.140625" style="1"/>
    <col min="8718" max="8718" width="7.5703125" style="1" customWidth="1"/>
    <col min="8719" max="8719" width="9.140625" style="1"/>
    <col min="8720" max="8720" width="17.7109375" style="1" customWidth="1"/>
    <col min="8721" max="8721" width="10.28515625" style="1" customWidth="1"/>
    <col min="8722" max="8722" width="12.140625" style="1" customWidth="1"/>
    <col min="8723" max="8723" width="14.85546875" style="1" customWidth="1"/>
    <col min="8724" max="8724" width="10.5703125" style="1" customWidth="1"/>
    <col min="8725" max="8726" width="9.140625" style="1"/>
    <col min="8727" max="8727" width="6.7109375" style="1" customWidth="1"/>
    <col min="8728" max="8729" width="9.140625" style="1"/>
    <col min="8730" max="8730" width="11.5703125" style="1" customWidth="1"/>
    <col min="8731" max="8960" width="9.140625" style="1"/>
    <col min="8961" max="8961" width="3.28515625" style="1" customWidth="1"/>
    <col min="8962" max="8962" width="10.28515625" style="1" customWidth="1"/>
    <col min="8963" max="8963" width="9.140625" style="1"/>
    <col min="8964" max="8964" width="17.85546875" style="1" customWidth="1"/>
    <col min="8965" max="8965" width="39" style="1" customWidth="1"/>
    <col min="8966" max="8966" width="10.140625" style="1" customWidth="1"/>
    <col min="8967" max="8967" width="5.140625" style="1" customWidth="1"/>
    <col min="8968" max="8968" width="12.42578125" style="1" customWidth="1"/>
    <col min="8969" max="8969" width="9.140625" style="1"/>
    <col min="8970" max="8971" width="14.140625" style="1" customWidth="1"/>
    <col min="8972" max="8972" width="18.140625" style="1" customWidth="1"/>
    <col min="8973" max="8973" width="9.140625" style="1"/>
    <col min="8974" max="8974" width="7.5703125" style="1" customWidth="1"/>
    <col min="8975" max="8975" width="9.140625" style="1"/>
    <col min="8976" max="8976" width="17.7109375" style="1" customWidth="1"/>
    <col min="8977" max="8977" width="10.28515625" style="1" customWidth="1"/>
    <col min="8978" max="8978" width="12.140625" style="1" customWidth="1"/>
    <col min="8979" max="8979" width="14.85546875" style="1" customWidth="1"/>
    <col min="8980" max="8980" width="10.5703125" style="1" customWidth="1"/>
    <col min="8981" max="8982" width="9.140625" style="1"/>
    <col min="8983" max="8983" width="6.7109375" style="1" customWidth="1"/>
    <col min="8984" max="8985" width="9.140625" style="1"/>
    <col min="8986" max="8986" width="11.5703125" style="1" customWidth="1"/>
    <col min="8987" max="9216" width="9.140625" style="1"/>
    <col min="9217" max="9217" width="3.28515625" style="1" customWidth="1"/>
    <col min="9218" max="9218" width="10.28515625" style="1" customWidth="1"/>
    <col min="9219" max="9219" width="9.140625" style="1"/>
    <col min="9220" max="9220" width="17.85546875" style="1" customWidth="1"/>
    <col min="9221" max="9221" width="39" style="1" customWidth="1"/>
    <col min="9222" max="9222" width="10.140625" style="1" customWidth="1"/>
    <col min="9223" max="9223" width="5.140625" style="1" customWidth="1"/>
    <col min="9224" max="9224" width="12.42578125" style="1" customWidth="1"/>
    <col min="9225" max="9225" width="9.140625" style="1"/>
    <col min="9226" max="9227" width="14.140625" style="1" customWidth="1"/>
    <col min="9228" max="9228" width="18.140625" style="1" customWidth="1"/>
    <col min="9229" max="9229" width="9.140625" style="1"/>
    <col min="9230" max="9230" width="7.5703125" style="1" customWidth="1"/>
    <col min="9231" max="9231" width="9.140625" style="1"/>
    <col min="9232" max="9232" width="17.7109375" style="1" customWidth="1"/>
    <col min="9233" max="9233" width="10.28515625" style="1" customWidth="1"/>
    <col min="9234" max="9234" width="12.140625" style="1" customWidth="1"/>
    <col min="9235" max="9235" width="14.85546875" style="1" customWidth="1"/>
    <col min="9236" max="9236" width="10.5703125" style="1" customWidth="1"/>
    <col min="9237" max="9238" width="9.140625" style="1"/>
    <col min="9239" max="9239" width="6.7109375" style="1" customWidth="1"/>
    <col min="9240" max="9241" width="9.140625" style="1"/>
    <col min="9242" max="9242" width="11.5703125" style="1" customWidth="1"/>
    <col min="9243" max="9472" width="9.140625" style="1"/>
    <col min="9473" max="9473" width="3.28515625" style="1" customWidth="1"/>
    <col min="9474" max="9474" width="10.28515625" style="1" customWidth="1"/>
    <col min="9475" max="9475" width="9.140625" style="1"/>
    <col min="9476" max="9476" width="17.85546875" style="1" customWidth="1"/>
    <col min="9477" max="9477" width="39" style="1" customWidth="1"/>
    <col min="9478" max="9478" width="10.140625" style="1" customWidth="1"/>
    <col min="9479" max="9479" width="5.140625" style="1" customWidth="1"/>
    <col min="9480" max="9480" width="12.42578125" style="1" customWidth="1"/>
    <col min="9481" max="9481" width="9.140625" style="1"/>
    <col min="9482" max="9483" width="14.140625" style="1" customWidth="1"/>
    <col min="9484" max="9484" width="18.140625" style="1" customWidth="1"/>
    <col min="9485" max="9485" width="9.140625" style="1"/>
    <col min="9486" max="9486" width="7.5703125" style="1" customWidth="1"/>
    <col min="9487" max="9487" width="9.140625" style="1"/>
    <col min="9488" max="9488" width="17.7109375" style="1" customWidth="1"/>
    <col min="9489" max="9489" width="10.28515625" style="1" customWidth="1"/>
    <col min="9490" max="9490" width="12.140625" style="1" customWidth="1"/>
    <col min="9491" max="9491" width="14.85546875" style="1" customWidth="1"/>
    <col min="9492" max="9492" width="10.5703125" style="1" customWidth="1"/>
    <col min="9493" max="9494" width="9.140625" style="1"/>
    <col min="9495" max="9495" width="6.7109375" style="1" customWidth="1"/>
    <col min="9496" max="9497" width="9.140625" style="1"/>
    <col min="9498" max="9498" width="11.5703125" style="1" customWidth="1"/>
    <col min="9499" max="9728" width="9.140625" style="1"/>
    <col min="9729" max="9729" width="3.28515625" style="1" customWidth="1"/>
    <col min="9730" max="9730" width="10.28515625" style="1" customWidth="1"/>
    <col min="9731" max="9731" width="9.140625" style="1"/>
    <col min="9732" max="9732" width="17.85546875" style="1" customWidth="1"/>
    <col min="9733" max="9733" width="39" style="1" customWidth="1"/>
    <col min="9734" max="9734" width="10.140625" style="1" customWidth="1"/>
    <col min="9735" max="9735" width="5.140625" style="1" customWidth="1"/>
    <col min="9736" max="9736" width="12.42578125" style="1" customWidth="1"/>
    <col min="9737" max="9737" width="9.140625" style="1"/>
    <col min="9738" max="9739" width="14.140625" style="1" customWidth="1"/>
    <col min="9740" max="9740" width="18.140625" style="1" customWidth="1"/>
    <col min="9741" max="9741" width="9.140625" style="1"/>
    <col min="9742" max="9742" width="7.5703125" style="1" customWidth="1"/>
    <col min="9743" max="9743" width="9.140625" style="1"/>
    <col min="9744" max="9744" width="17.7109375" style="1" customWidth="1"/>
    <col min="9745" max="9745" width="10.28515625" style="1" customWidth="1"/>
    <col min="9746" max="9746" width="12.140625" style="1" customWidth="1"/>
    <col min="9747" max="9747" width="14.85546875" style="1" customWidth="1"/>
    <col min="9748" max="9748" width="10.5703125" style="1" customWidth="1"/>
    <col min="9749" max="9750" width="9.140625" style="1"/>
    <col min="9751" max="9751" width="6.7109375" style="1" customWidth="1"/>
    <col min="9752" max="9753" width="9.140625" style="1"/>
    <col min="9754" max="9754" width="11.5703125" style="1" customWidth="1"/>
    <col min="9755" max="9984" width="9.140625" style="1"/>
    <col min="9985" max="9985" width="3.28515625" style="1" customWidth="1"/>
    <col min="9986" max="9986" width="10.28515625" style="1" customWidth="1"/>
    <col min="9987" max="9987" width="9.140625" style="1"/>
    <col min="9988" max="9988" width="17.85546875" style="1" customWidth="1"/>
    <col min="9989" max="9989" width="39" style="1" customWidth="1"/>
    <col min="9990" max="9990" width="10.140625" style="1" customWidth="1"/>
    <col min="9991" max="9991" width="5.140625" style="1" customWidth="1"/>
    <col min="9992" max="9992" width="12.42578125" style="1" customWidth="1"/>
    <col min="9993" max="9993" width="9.140625" style="1"/>
    <col min="9994" max="9995" width="14.140625" style="1" customWidth="1"/>
    <col min="9996" max="9996" width="18.140625" style="1" customWidth="1"/>
    <col min="9997" max="9997" width="9.140625" style="1"/>
    <col min="9998" max="9998" width="7.5703125" style="1" customWidth="1"/>
    <col min="9999" max="9999" width="9.140625" style="1"/>
    <col min="10000" max="10000" width="17.7109375" style="1" customWidth="1"/>
    <col min="10001" max="10001" width="10.28515625" style="1" customWidth="1"/>
    <col min="10002" max="10002" width="12.140625" style="1" customWidth="1"/>
    <col min="10003" max="10003" width="14.85546875" style="1" customWidth="1"/>
    <col min="10004" max="10004" width="10.5703125" style="1" customWidth="1"/>
    <col min="10005" max="10006" width="9.140625" style="1"/>
    <col min="10007" max="10007" width="6.7109375" style="1" customWidth="1"/>
    <col min="10008" max="10009" width="9.140625" style="1"/>
    <col min="10010" max="10010" width="11.5703125" style="1" customWidth="1"/>
    <col min="10011" max="10240" width="9.140625" style="1"/>
    <col min="10241" max="10241" width="3.28515625" style="1" customWidth="1"/>
    <col min="10242" max="10242" width="10.28515625" style="1" customWidth="1"/>
    <col min="10243" max="10243" width="9.140625" style="1"/>
    <col min="10244" max="10244" width="17.85546875" style="1" customWidth="1"/>
    <col min="10245" max="10245" width="39" style="1" customWidth="1"/>
    <col min="10246" max="10246" width="10.140625" style="1" customWidth="1"/>
    <col min="10247" max="10247" width="5.140625" style="1" customWidth="1"/>
    <col min="10248" max="10248" width="12.42578125" style="1" customWidth="1"/>
    <col min="10249" max="10249" width="9.140625" style="1"/>
    <col min="10250" max="10251" width="14.140625" style="1" customWidth="1"/>
    <col min="10252" max="10252" width="18.140625" style="1" customWidth="1"/>
    <col min="10253" max="10253" width="9.140625" style="1"/>
    <col min="10254" max="10254" width="7.5703125" style="1" customWidth="1"/>
    <col min="10255" max="10255" width="9.140625" style="1"/>
    <col min="10256" max="10256" width="17.7109375" style="1" customWidth="1"/>
    <col min="10257" max="10257" width="10.28515625" style="1" customWidth="1"/>
    <col min="10258" max="10258" width="12.140625" style="1" customWidth="1"/>
    <col min="10259" max="10259" width="14.85546875" style="1" customWidth="1"/>
    <col min="10260" max="10260" width="10.5703125" style="1" customWidth="1"/>
    <col min="10261" max="10262" width="9.140625" style="1"/>
    <col min="10263" max="10263" width="6.7109375" style="1" customWidth="1"/>
    <col min="10264" max="10265" width="9.140625" style="1"/>
    <col min="10266" max="10266" width="11.5703125" style="1" customWidth="1"/>
    <col min="10267" max="10496" width="9.140625" style="1"/>
    <col min="10497" max="10497" width="3.28515625" style="1" customWidth="1"/>
    <col min="10498" max="10498" width="10.28515625" style="1" customWidth="1"/>
    <col min="10499" max="10499" width="9.140625" style="1"/>
    <col min="10500" max="10500" width="17.85546875" style="1" customWidth="1"/>
    <col min="10501" max="10501" width="39" style="1" customWidth="1"/>
    <col min="10502" max="10502" width="10.140625" style="1" customWidth="1"/>
    <col min="10503" max="10503" width="5.140625" style="1" customWidth="1"/>
    <col min="10504" max="10504" width="12.42578125" style="1" customWidth="1"/>
    <col min="10505" max="10505" width="9.140625" style="1"/>
    <col min="10506" max="10507" width="14.140625" style="1" customWidth="1"/>
    <col min="10508" max="10508" width="18.140625" style="1" customWidth="1"/>
    <col min="10509" max="10509" width="9.140625" style="1"/>
    <col min="10510" max="10510" width="7.5703125" style="1" customWidth="1"/>
    <col min="10511" max="10511" width="9.140625" style="1"/>
    <col min="10512" max="10512" width="17.7109375" style="1" customWidth="1"/>
    <col min="10513" max="10513" width="10.28515625" style="1" customWidth="1"/>
    <col min="10514" max="10514" width="12.140625" style="1" customWidth="1"/>
    <col min="10515" max="10515" width="14.85546875" style="1" customWidth="1"/>
    <col min="10516" max="10516" width="10.5703125" style="1" customWidth="1"/>
    <col min="10517" max="10518" width="9.140625" style="1"/>
    <col min="10519" max="10519" width="6.7109375" style="1" customWidth="1"/>
    <col min="10520" max="10521" width="9.140625" style="1"/>
    <col min="10522" max="10522" width="11.5703125" style="1" customWidth="1"/>
    <col min="10523" max="10752" width="9.140625" style="1"/>
    <col min="10753" max="10753" width="3.28515625" style="1" customWidth="1"/>
    <col min="10754" max="10754" width="10.28515625" style="1" customWidth="1"/>
    <col min="10755" max="10755" width="9.140625" style="1"/>
    <col min="10756" max="10756" width="17.85546875" style="1" customWidth="1"/>
    <col min="10757" max="10757" width="39" style="1" customWidth="1"/>
    <col min="10758" max="10758" width="10.140625" style="1" customWidth="1"/>
    <col min="10759" max="10759" width="5.140625" style="1" customWidth="1"/>
    <col min="10760" max="10760" width="12.42578125" style="1" customWidth="1"/>
    <col min="10761" max="10761" width="9.140625" style="1"/>
    <col min="10762" max="10763" width="14.140625" style="1" customWidth="1"/>
    <col min="10764" max="10764" width="18.140625" style="1" customWidth="1"/>
    <col min="10765" max="10765" width="9.140625" style="1"/>
    <col min="10766" max="10766" width="7.5703125" style="1" customWidth="1"/>
    <col min="10767" max="10767" width="9.140625" style="1"/>
    <col min="10768" max="10768" width="17.7109375" style="1" customWidth="1"/>
    <col min="10769" max="10769" width="10.28515625" style="1" customWidth="1"/>
    <col min="10770" max="10770" width="12.140625" style="1" customWidth="1"/>
    <col min="10771" max="10771" width="14.85546875" style="1" customWidth="1"/>
    <col min="10772" max="10772" width="10.5703125" style="1" customWidth="1"/>
    <col min="10773" max="10774" width="9.140625" style="1"/>
    <col min="10775" max="10775" width="6.7109375" style="1" customWidth="1"/>
    <col min="10776" max="10777" width="9.140625" style="1"/>
    <col min="10778" max="10778" width="11.5703125" style="1" customWidth="1"/>
    <col min="10779" max="11008" width="9.140625" style="1"/>
    <col min="11009" max="11009" width="3.28515625" style="1" customWidth="1"/>
    <col min="11010" max="11010" width="10.28515625" style="1" customWidth="1"/>
    <col min="11011" max="11011" width="9.140625" style="1"/>
    <col min="11012" max="11012" width="17.85546875" style="1" customWidth="1"/>
    <col min="11013" max="11013" width="39" style="1" customWidth="1"/>
    <col min="11014" max="11014" width="10.140625" style="1" customWidth="1"/>
    <col min="11015" max="11015" width="5.140625" style="1" customWidth="1"/>
    <col min="11016" max="11016" width="12.42578125" style="1" customWidth="1"/>
    <col min="11017" max="11017" width="9.140625" style="1"/>
    <col min="11018" max="11019" width="14.140625" style="1" customWidth="1"/>
    <col min="11020" max="11020" width="18.140625" style="1" customWidth="1"/>
    <col min="11021" max="11021" width="9.140625" style="1"/>
    <col min="11022" max="11022" width="7.5703125" style="1" customWidth="1"/>
    <col min="11023" max="11023" width="9.140625" style="1"/>
    <col min="11024" max="11024" width="17.7109375" style="1" customWidth="1"/>
    <col min="11025" max="11025" width="10.28515625" style="1" customWidth="1"/>
    <col min="11026" max="11026" width="12.140625" style="1" customWidth="1"/>
    <col min="11027" max="11027" width="14.85546875" style="1" customWidth="1"/>
    <col min="11028" max="11028" width="10.5703125" style="1" customWidth="1"/>
    <col min="11029" max="11030" width="9.140625" style="1"/>
    <col min="11031" max="11031" width="6.7109375" style="1" customWidth="1"/>
    <col min="11032" max="11033" width="9.140625" style="1"/>
    <col min="11034" max="11034" width="11.5703125" style="1" customWidth="1"/>
    <col min="11035" max="11264" width="9.140625" style="1"/>
    <col min="11265" max="11265" width="3.28515625" style="1" customWidth="1"/>
    <col min="11266" max="11266" width="10.28515625" style="1" customWidth="1"/>
    <col min="11267" max="11267" width="9.140625" style="1"/>
    <col min="11268" max="11268" width="17.85546875" style="1" customWidth="1"/>
    <col min="11269" max="11269" width="39" style="1" customWidth="1"/>
    <col min="11270" max="11270" width="10.140625" style="1" customWidth="1"/>
    <col min="11271" max="11271" width="5.140625" style="1" customWidth="1"/>
    <col min="11272" max="11272" width="12.42578125" style="1" customWidth="1"/>
    <col min="11273" max="11273" width="9.140625" style="1"/>
    <col min="11274" max="11275" width="14.140625" style="1" customWidth="1"/>
    <col min="11276" max="11276" width="18.140625" style="1" customWidth="1"/>
    <col min="11277" max="11277" width="9.140625" style="1"/>
    <col min="11278" max="11278" width="7.5703125" style="1" customWidth="1"/>
    <col min="11279" max="11279" width="9.140625" style="1"/>
    <col min="11280" max="11280" width="17.7109375" style="1" customWidth="1"/>
    <col min="11281" max="11281" width="10.28515625" style="1" customWidth="1"/>
    <col min="11282" max="11282" width="12.140625" style="1" customWidth="1"/>
    <col min="11283" max="11283" width="14.85546875" style="1" customWidth="1"/>
    <col min="11284" max="11284" width="10.5703125" style="1" customWidth="1"/>
    <col min="11285" max="11286" width="9.140625" style="1"/>
    <col min="11287" max="11287" width="6.7109375" style="1" customWidth="1"/>
    <col min="11288" max="11289" width="9.140625" style="1"/>
    <col min="11290" max="11290" width="11.5703125" style="1" customWidth="1"/>
    <col min="11291" max="11520" width="9.140625" style="1"/>
    <col min="11521" max="11521" width="3.28515625" style="1" customWidth="1"/>
    <col min="11522" max="11522" width="10.28515625" style="1" customWidth="1"/>
    <col min="11523" max="11523" width="9.140625" style="1"/>
    <col min="11524" max="11524" width="17.85546875" style="1" customWidth="1"/>
    <col min="11525" max="11525" width="39" style="1" customWidth="1"/>
    <col min="11526" max="11526" width="10.140625" style="1" customWidth="1"/>
    <col min="11527" max="11527" width="5.140625" style="1" customWidth="1"/>
    <col min="11528" max="11528" width="12.42578125" style="1" customWidth="1"/>
    <col min="11529" max="11529" width="9.140625" style="1"/>
    <col min="11530" max="11531" width="14.140625" style="1" customWidth="1"/>
    <col min="11532" max="11532" width="18.140625" style="1" customWidth="1"/>
    <col min="11533" max="11533" width="9.140625" style="1"/>
    <col min="11534" max="11534" width="7.5703125" style="1" customWidth="1"/>
    <col min="11535" max="11535" width="9.140625" style="1"/>
    <col min="11536" max="11536" width="17.7109375" style="1" customWidth="1"/>
    <col min="11537" max="11537" width="10.28515625" style="1" customWidth="1"/>
    <col min="11538" max="11538" width="12.140625" style="1" customWidth="1"/>
    <col min="11539" max="11539" width="14.85546875" style="1" customWidth="1"/>
    <col min="11540" max="11540" width="10.5703125" style="1" customWidth="1"/>
    <col min="11541" max="11542" width="9.140625" style="1"/>
    <col min="11543" max="11543" width="6.7109375" style="1" customWidth="1"/>
    <col min="11544" max="11545" width="9.140625" style="1"/>
    <col min="11546" max="11546" width="11.5703125" style="1" customWidth="1"/>
    <col min="11547" max="11776" width="9.140625" style="1"/>
    <col min="11777" max="11777" width="3.28515625" style="1" customWidth="1"/>
    <col min="11778" max="11778" width="10.28515625" style="1" customWidth="1"/>
    <col min="11779" max="11779" width="9.140625" style="1"/>
    <col min="11780" max="11780" width="17.85546875" style="1" customWidth="1"/>
    <col min="11781" max="11781" width="39" style="1" customWidth="1"/>
    <col min="11782" max="11782" width="10.140625" style="1" customWidth="1"/>
    <col min="11783" max="11783" width="5.140625" style="1" customWidth="1"/>
    <col min="11784" max="11784" width="12.42578125" style="1" customWidth="1"/>
    <col min="11785" max="11785" width="9.140625" style="1"/>
    <col min="11786" max="11787" width="14.140625" style="1" customWidth="1"/>
    <col min="11788" max="11788" width="18.140625" style="1" customWidth="1"/>
    <col min="11789" max="11789" width="9.140625" style="1"/>
    <col min="11790" max="11790" width="7.5703125" style="1" customWidth="1"/>
    <col min="11791" max="11791" width="9.140625" style="1"/>
    <col min="11792" max="11792" width="17.7109375" style="1" customWidth="1"/>
    <col min="11793" max="11793" width="10.28515625" style="1" customWidth="1"/>
    <col min="11794" max="11794" width="12.140625" style="1" customWidth="1"/>
    <col min="11795" max="11795" width="14.85546875" style="1" customWidth="1"/>
    <col min="11796" max="11796" width="10.5703125" style="1" customWidth="1"/>
    <col min="11797" max="11798" width="9.140625" style="1"/>
    <col min="11799" max="11799" width="6.7109375" style="1" customWidth="1"/>
    <col min="11800" max="11801" width="9.140625" style="1"/>
    <col min="11802" max="11802" width="11.5703125" style="1" customWidth="1"/>
    <col min="11803" max="12032" width="9.140625" style="1"/>
    <col min="12033" max="12033" width="3.28515625" style="1" customWidth="1"/>
    <col min="12034" max="12034" width="10.28515625" style="1" customWidth="1"/>
    <col min="12035" max="12035" width="9.140625" style="1"/>
    <col min="12036" max="12036" width="17.85546875" style="1" customWidth="1"/>
    <col min="12037" max="12037" width="39" style="1" customWidth="1"/>
    <col min="12038" max="12038" width="10.140625" style="1" customWidth="1"/>
    <col min="12039" max="12039" width="5.140625" style="1" customWidth="1"/>
    <col min="12040" max="12040" width="12.42578125" style="1" customWidth="1"/>
    <col min="12041" max="12041" width="9.140625" style="1"/>
    <col min="12042" max="12043" width="14.140625" style="1" customWidth="1"/>
    <col min="12044" max="12044" width="18.140625" style="1" customWidth="1"/>
    <col min="12045" max="12045" width="9.140625" style="1"/>
    <col min="12046" max="12046" width="7.5703125" style="1" customWidth="1"/>
    <col min="12047" max="12047" width="9.140625" style="1"/>
    <col min="12048" max="12048" width="17.7109375" style="1" customWidth="1"/>
    <col min="12049" max="12049" width="10.28515625" style="1" customWidth="1"/>
    <col min="12050" max="12050" width="12.140625" style="1" customWidth="1"/>
    <col min="12051" max="12051" width="14.85546875" style="1" customWidth="1"/>
    <col min="12052" max="12052" width="10.5703125" style="1" customWidth="1"/>
    <col min="12053" max="12054" width="9.140625" style="1"/>
    <col min="12055" max="12055" width="6.7109375" style="1" customWidth="1"/>
    <col min="12056" max="12057" width="9.140625" style="1"/>
    <col min="12058" max="12058" width="11.5703125" style="1" customWidth="1"/>
    <col min="12059" max="12288" width="9.140625" style="1"/>
    <col min="12289" max="12289" width="3.28515625" style="1" customWidth="1"/>
    <col min="12290" max="12290" width="10.28515625" style="1" customWidth="1"/>
    <col min="12291" max="12291" width="9.140625" style="1"/>
    <col min="12292" max="12292" width="17.85546875" style="1" customWidth="1"/>
    <col min="12293" max="12293" width="39" style="1" customWidth="1"/>
    <col min="12294" max="12294" width="10.140625" style="1" customWidth="1"/>
    <col min="12295" max="12295" width="5.140625" style="1" customWidth="1"/>
    <col min="12296" max="12296" width="12.42578125" style="1" customWidth="1"/>
    <col min="12297" max="12297" width="9.140625" style="1"/>
    <col min="12298" max="12299" width="14.140625" style="1" customWidth="1"/>
    <col min="12300" max="12300" width="18.140625" style="1" customWidth="1"/>
    <col min="12301" max="12301" width="9.140625" style="1"/>
    <col min="12302" max="12302" width="7.5703125" style="1" customWidth="1"/>
    <col min="12303" max="12303" width="9.140625" style="1"/>
    <col min="12304" max="12304" width="17.7109375" style="1" customWidth="1"/>
    <col min="12305" max="12305" width="10.28515625" style="1" customWidth="1"/>
    <col min="12306" max="12306" width="12.140625" style="1" customWidth="1"/>
    <col min="12307" max="12307" width="14.85546875" style="1" customWidth="1"/>
    <col min="12308" max="12308" width="10.5703125" style="1" customWidth="1"/>
    <col min="12309" max="12310" width="9.140625" style="1"/>
    <col min="12311" max="12311" width="6.7109375" style="1" customWidth="1"/>
    <col min="12312" max="12313" width="9.140625" style="1"/>
    <col min="12314" max="12314" width="11.5703125" style="1" customWidth="1"/>
    <col min="12315" max="12544" width="9.140625" style="1"/>
    <col min="12545" max="12545" width="3.28515625" style="1" customWidth="1"/>
    <col min="12546" max="12546" width="10.28515625" style="1" customWidth="1"/>
    <col min="12547" max="12547" width="9.140625" style="1"/>
    <col min="12548" max="12548" width="17.85546875" style="1" customWidth="1"/>
    <col min="12549" max="12549" width="39" style="1" customWidth="1"/>
    <col min="12550" max="12550" width="10.140625" style="1" customWidth="1"/>
    <col min="12551" max="12551" width="5.140625" style="1" customWidth="1"/>
    <col min="12552" max="12552" width="12.42578125" style="1" customWidth="1"/>
    <col min="12553" max="12553" width="9.140625" style="1"/>
    <col min="12554" max="12555" width="14.140625" style="1" customWidth="1"/>
    <col min="12556" max="12556" width="18.140625" style="1" customWidth="1"/>
    <col min="12557" max="12557" width="9.140625" style="1"/>
    <col min="12558" max="12558" width="7.5703125" style="1" customWidth="1"/>
    <col min="12559" max="12559" width="9.140625" style="1"/>
    <col min="12560" max="12560" width="17.7109375" style="1" customWidth="1"/>
    <col min="12561" max="12561" width="10.28515625" style="1" customWidth="1"/>
    <col min="12562" max="12562" width="12.140625" style="1" customWidth="1"/>
    <col min="12563" max="12563" width="14.85546875" style="1" customWidth="1"/>
    <col min="12564" max="12564" width="10.5703125" style="1" customWidth="1"/>
    <col min="12565" max="12566" width="9.140625" style="1"/>
    <col min="12567" max="12567" width="6.7109375" style="1" customWidth="1"/>
    <col min="12568" max="12569" width="9.140625" style="1"/>
    <col min="12570" max="12570" width="11.5703125" style="1" customWidth="1"/>
    <col min="12571" max="12800" width="9.140625" style="1"/>
    <col min="12801" max="12801" width="3.28515625" style="1" customWidth="1"/>
    <col min="12802" max="12802" width="10.28515625" style="1" customWidth="1"/>
    <col min="12803" max="12803" width="9.140625" style="1"/>
    <col min="12804" max="12804" width="17.85546875" style="1" customWidth="1"/>
    <col min="12805" max="12805" width="39" style="1" customWidth="1"/>
    <col min="12806" max="12806" width="10.140625" style="1" customWidth="1"/>
    <col min="12807" max="12807" width="5.140625" style="1" customWidth="1"/>
    <col min="12808" max="12808" width="12.42578125" style="1" customWidth="1"/>
    <col min="12809" max="12809" width="9.140625" style="1"/>
    <col min="12810" max="12811" width="14.140625" style="1" customWidth="1"/>
    <col min="12812" max="12812" width="18.140625" style="1" customWidth="1"/>
    <col min="12813" max="12813" width="9.140625" style="1"/>
    <col min="12814" max="12814" width="7.5703125" style="1" customWidth="1"/>
    <col min="12815" max="12815" width="9.140625" style="1"/>
    <col min="12816" max="12816" width="17.7109375" style="1" customWidth="1"/>
    <col min="12817" max="12817" width="10.28515625" style="1" customWidth="1"/>
    <col min="12818" max="12818" width="12.140625" style="1" customWidth="1"/>
    <col min="12819" max="12819" width="14.85546875" style="1" customWidth="1"/>
    <col min="12820" max="12820" width="10.5703125" style="1" customWidth="1"/>
    <col min="12821" max="12822" width="9.140625" style="1"/>
    <col min="12823" max="12823" width="6.7109375" style="1" customWidth="1"/>
    <col min="12824" max="12825" width="9.140625" style="1"/>
    <col min="12826" max="12826" width="11.5703125" style="1" customWidth="1"/>
    <col min="12827" max="13056" width="9.140625" style="1"/>
    <col min="13057" max="13057" width="3.28515625" style="1" customWidth="1"/>
    <col min="13058" max="13058" width="10.28515625" style="1" customWidth="1"/>
    <col min="13059" max="13059" width="9.140625" style="1"/>
    <col min="13060" max="13060" width="17.85546875" style="1" customWidth="1"/>
    <col min="13061" max="13061" width="39" style="1" customWidth="1"/>
    <col min="13062" max="13062" width="10.140625" style="1" customWidth="1"/>
    <col min="13063" max="13063" width="5.140625" style="1" customWidth="1"/>
    <col min="13064" max="13064" width="12.42578125" style="1" customWidth="1"/>
    <col min="13065" max="13065" width="9.140625" style="1"/>
    <col min="13066" max="13067" width="14.140625" style="1" customWidth="1"/>
    <col min="13068" max="13068" width="18.140625" style="1" customWidth="1"/>
    <col min="13069" max="13069" width="9.140625" style="1"/>
    <col min="13070" max="13070" width="7.5703125" style="1" customWidth="1"/>
    <col min="13071" max="13071" width="9.140625" style="1"/>
    <col min="13072" max="13072" width="17.7109375" style="1" customWidth="1"/>
    <col min="13073" max="13073" width="10.28515625" style="1" customWidth="1"/>
    <col min="13074" max="13074" width="12.140625" style="1" customWidth="1"/>
    <col min="13075" max="13075" width="14.85546875" style="1" customWidth="1"/>
    <col min="13076" max="13076" width="10.5703125" style="1" customWidth="1"/>
    <col min="13077" max="13078" width="9.140625" style="1"/>
    <col min="13079" max="13079" width="6.7109375" style="1" customWidth="1"/>
    <col min="13080" max="13081" width="9.140625" style="1"/>
    <col min="13082" max="13082" width="11.5703125" style="1" customWidth="1"/>
    <col min="13083" max="13312" width="9.140625" style="1"/>
    <col min="13313" max="13313" width="3.28515625" style="1" customWidth="1"/>
    <col min="13314" max="13314" width="10.28515625" style="1" customWidth="1"/>
    <col min="13315" max="13315" width="9.140625" style="1"/>
    <col min="13316" max="13316" width="17.85546875" style="1" customWidth="1"/>
    <col min="13317" max="13317" width="39" style="1" customWidth="1"/>
    <col min="13318" max="13318" width="10.140625" style="1" customWidth="1"/>
    <col min="13319" max="13319" width="5.140625" style="1" customWidth="1"/>
    <col min="13320" max="13320" width="12.42578125" style="1" customWidth="1"/>
    <col min="13321" max="13321" width="9.140625" style="1"/>
    <col min="13322" max="13323" width="14.140625" style="1" customWidth="1"/>
    <col min="13324" max="13324" width="18.140625" style="1" customWidth="1"/>
    <col min="13325" max="13325" width="9.140625" style="1"/>
    <col min="13326" max="13326" width="7.5703125" style="1" customWidth="1"/>
    <col min="13327" max="13327" width="9.140625" style="1"/>
    <col min="13328" max="13328" width="17.7109375" style="1" customWidth="1"/>
    <col min="13329" max="13329" width="10.28515625" style="1" customWidth="1"/>
    <col min="13330" max="13330" width="12.140625" style="1" customWidth="1"/>
    <col min="13331" max="13331" width="14.85546875" style="1" customWidth="1"/>
    <col min="13332" max="13332" width="10.5703125" style="1" customWidth="1"/>
    <col min="13333" max="13334" width="9.140625" style="1"/>
    <col min="13335" max="13335" width="6.7109375" style="1" customWidth="1"/>
    <col min="13336" max="13337" width="9.140625" style="1"/>
    <col min="13338" max="13338" width="11.5703125" style="1" customWidth="1"/>
    <col min="13339" max="13568" width="9.140625" style="1"/>
    <col min="13569" max="13569" width="3.28515625" style="1" customWidth="1"/>
    <col min="13570" max="13570" width="10.28515625" style="1" customWidth="1"/>
    <col min="13571" max="13571" width="9.140625" style="1"/>
    <col min="13572" max="13572" width="17.85546875" style="1" customWidth="1"/>
    <col min="13573" max="13573" width="39" style="1" customWidth="1"/>
    <col min="13574" max="13574" width="10.140625" style="1" customWidth="1"/>
    <col min="13575" max="13575" width="5.140625" style="1" customWidth="1"/>
    <col min="13576" max="13576" width="12.42578125" style="1" customWidth="1"/>
    <col min="13577" max="13577" width="9.140625" style="1"/>
    <col min="13578" max="13579" width="14.140625" style="1" customWidth="1"/>
    <col min="13580" max="13580" width="18.140625" style="1" customWidth="1"/>
    <col min="13581" max="13581" width="9.140625" style="1"/>
    <col min="13582" max="13582" width="7.5703125" style="1" customWidth="1"/>
    <col min="13583" max="13583" width="9.140625" style="1"/>
    <col min="13584" max="13584" width="17.7109375" style="1" customWidth="1"/>
    <col min="13585" max="13585" width="10.28515625" style="1" customWidth="1"/>
    <col min="13586" max="13586" width="12.140625" style="1" customWidth="1"/>
    <col min="13587" max="13587" width="14.85546875" style="1" customWidth="1"/>
    <col min="13588" max="13588" width="10.5703125" style="1" customWidth="1"/>
    <col min="13589" max="13590" width="9.140625" style="1"/>
    <col min="13591" max="13591" width="6.7109375" style="1" customWidth="1"/>
    <col min="13592" max="13593" width="9.140625" style="1"/>
    <col min="13594" max="13594" width="11.5703125" style="1" customWidth="1"/>
    <col min="13595" max="13824" width="9.140625" style="1"/>
    <col min="13825" max="13825" width="3.28515625" style="1" customWidth="1"/>
    <col min="13826" max="13826" width="10.28515625" style="1" customWidth="1"/>
    <col min="13827" max="13827" width="9.140625" style="1"/>
    <col min="13828" max="13828" width="17.85546875" style="1" customWidth="1"/>
    <col min="13829" max="13829" width="39" style="1" customWidth="1"/>
    <col min="13830" max="13830" width="10.140625" style="1" customWidth="1"/>
    <col min="13831" max="13831" width="5.140625" style="1" customWidth="1"/>
    <col min="13832" max="13832" width="12.42578125" style="1" customWidth="1"/>
    <col min="13833" max="13833" width="9.140625" style="1"/>
    <col min="13834" max="13835" width="14.140625" style="1" customWidth="1"/>
    <col min="13836" max="13836" width="18.140625" style="1" customWidth="1"/>
    <col min="13837" max="13837" width="9.140625" style="1"/>
    <col min="13838" max="13838" width="7.5703125" style="1" customWidth="1"/>
    <col min="13839" max="13839" width="9.140625" style="1"/>
    <col min="13840" max="13840" width="17.7109375" style="1" customWidth="1"/>
    <col min="13841" max="13841" width="10.28515625" style="1" customWidth="1"/>
    <col min="13842" max="13842" width="12.140625" style="1" customWidth="1"/>
    <col min="13843" max="13843" width="14.85546875" style="1" customWidth="1"/>
    <col min="13844" max="13844" width="10.5703125" style="1" customWidth="1"/>
    <col min="13845" max="13846" width="9.140625" style="1"/>
    <col min="13847" max="13847" width="6.7109375" style="1" customWidth="1"/>
    <col min="13848" max="13849" width="9.140625" style="1"/>
    <col min="13850" max="13850" width="11.5703125" style="1" customWidth="1"/>
    <col min="13851" max="14080" width="9.140625" style="1"/>
    <col min="14081" max="14081" width="3.28515625" style="1" customWidth="1"/>
    <col min="14082" max="14082" width="10.28515625" style="1" customWidth="1"/>
    <col min="14083" max="14083" width="9.140625" style="1"/>
    <col min="14084" max="14084" width="17.85546875" style="1" customWidth="1"/>
    <col min="14085" max="14085" width="39" style="1" customWidth="1"/>
    <col min="14086" max="14086" width="10.140625" style="1" customWidth="1"/>
    <col min="14087" max="14087" width="5.140625" style="1" customWidth="1"/>
    <col min="14088" max="14088" width="12.42578125" style="1" customWidth="1"/>
    <col min="14089" max="14089" width="9.140625" style="1"/>
    <col min="14090" max="14091" width="14.140625" style="1" customWidth="1"/>
    <col min="14092" max="14092" width="18.140625" style="1" customWidth="1"/>
    <col min="14093" max="14093" width="9.140625" style="1"/>
    <col min="14094" max="14094" width="7.5703125" style="1" customWidth="1"/>
    <col min="14095" max="14095" width="9.140625" style="1"/>
    <col min="14096" max="14096" width="17.7109375" style="1" customWidth="1"/>
    <col min="14097" max="14097" width="10.28515625" style="1" customWidth="1"/>
    <col min="14098" max="14098" width="12.140625" style="1" customWidth="1"/>
    <col min="14099" max="14099" width="14.85546875" style="1" customWidth="1"/>
    <col min="14100" max="14100" width="10.5703125" style="1" customWidth="1"/>
    <col min="14101" max="14102" width="9.140625" style="1"/>
    <col min="14103" max="14103" width="6.7109375" style="1" customWidth="1"/>
    <col min="14104" max="14105" width="9.140625" style="1"/>
    <col min="14106" max="14106" width="11.5703125" style="1" customWidth="1"/>
    <col min="14107" max="14336" width="9.140625" style="1"/>
    <col min="14337" max="14337" width="3.28515625" style="1" customWidth="1"/>
    <col min="14338" max="14338" width="10.28515625" style="1" customWidth="1"/>
    <col min="14339" max="14339" width="9.140625" style="1"/>
    <col min="14340" max="14340" width="17.85546875" style="1" customWidth="1"/>
    <col min="14341" max="14341" width="39" style="1" customWidth="1"/>
    <col min="14342" max="14342" width="10.140625" style="1" customWidth="1"/>
    <col min="14343" max="14343" width="5.140625" style="1" customWidth="1"/>
    <col min="14344" max="14344" width="12.42578125" style="1" customWidth="1"/>
    <col min="14345" max="14345" width="9.140625" style="1"/>
    <col min="14346" max="14347" width="14.140625" style="1" customWidth="1"/>
    <col min="14348" max="14348" width="18.140625" style="1" customWidth="1"/>
    <col min="14349" max="14349" width="9.140625" style="1"/>
    <col min="14350" max="14350" width="7.5703125" style="1" customWidth="1"/>
    <col min="14351" max="14351" width="9.140625" style="1"/>
    <col min="14352" max="14352" width="17.7109375" style="1" customWidth="1"/>
    <col min="14353" max="14353" width="10.28515625" style="1" customWidth="1"/>
    <col min="14354" max="14354" width="12.140625" style="1" customWidth="1"/>
    <col min="14355" max="14355" width="14.85546875" style="1" customWidth="1"/>
    <col min="14356" max="14356" width="10.5703125" style="1" customWidth="1"/>
    <col min="14357" max="14358" width="9.140625" style="1"/>
    <col min="14359" max="14359" width="6.7109375" style="1" customWidth="1"/>
    <col min="14360" max="14361" width="9.140625" style="1"/>
    <col min="14362" max="14362" width="11.5703125" style="1" customWidth="1"/>
    <col min="14363" max="14592" width="9.140625" style="1"/>
    <col min="14593" max="14593" width="3.28515625" style="1" customWidth="1"/>
    <col min="14594" max="14594" width="10.28515625" style="1" customWidth="1"/>
    <col min="14595" max="14595" width="9.140625" style="1"/>
    <col min="14596" max="14596" width="17.85546875" style="1" customWidth="1"/>
    <col min="14597" max="14597" width="39" style="1" customWidth="1"/>
    <col min="14598" max="14598" width="10.140625" style="1" customWidth="1"/>
    <col min="14599" max="14599" width="5.140625" style="1" customWidth="1"/>
    <col min="14600" max="14600" width="12.42578125" style="1" customWidth="1"/>
    <col min="14601" max="14601" width="9.140625" style="1"/>
    <col min="14602" max="14603" width="14.140625" style="1" customWidth="1"/>
    <col min="14604" max="14604" width="18.140625" style="1" customWidth="1"/>
    <col min="14605" max="14605" width="9.140625" style="1"/>
    <col min="14606" max="14606" width="7.5703125" style="1" customWidth="1"/>
    <col min="14607" max="14607" width="9.140625" style="1"/>
    <col min="14608" max="14608" width="17.7109375" style="1" customWidth="1"/>
    <col min="14609" max="14609" width="10.28515625" style="1" customWidth="1"/>
    <col min="14610" max="14610" width="12.140625" style="1" customWidth="1"/>
    <col min="14611" max="14611" width="14.85546875" style="1" customWidth="1"/>
    <col min="14612" max="14612" width="10.5703125" style="1" customWidth="1"/>
    <col min="14613" max="14614" width="9.140625" style="1"/>
    <col min="14615" max="14615" width="6.7109375" style="1" customWidth="1"/>
    <col min="14616" max="14617" width="9.140625" style="1"/>
    <col min="14618" max="14618" width="11.5703125" style="1" customWidth="1"/>
    <col min="14619" max="14848" width="9.140625" style="1"/>
    <col min="14849" max="14849" width="3.28515625" style="1" customWidth="1"/>
    <col min="14850" max="14850" width="10.28515625" style="1" customWidth="1"/>
    <col min="14851" max="14851" width="9.140625" style="1"/>
    <col min="14852" max="14852" width="17.85546875" style="1" customWidth="1"/>
    <col min="14853" max="14853" width="39" style="1" customWidth="1"/>
    <col min="14854" max="14854" width="10.140625" style="1" customWidth="1"/>
    <col min="14855" max="14855" width="5.140625" style="1" customWidth="1"/>
    <col min="14856" max="14856" width="12.42578125" style="1" customWidth="1"/>
    <col min="14857" max="14857" width="9.140625" style="1"/>
    <col min="14858" max="14859" width="14.140625" style="1" customWidth="1"/>
    <col min="14860" max="14860" width="18.140625" style="1" customWidth="1"/>
    <col min="14861" max="14861" width="9.140625" style="1"/>
    <col min="14862" max="14862" width="7.5703125" style="1" customWidth="1"/>
    <col min="14863" max="14863" width="9.140625" style="1"/>
    <col min="14864" max="14864" width="17.7109375" style="1" customWidth="1"/>
    <col min="14865" max="14865" width="10.28515625" style="1" customWidth="1"/>
    <col min="14866" max="14866" width="12.140625" style="1" customWidth="1"/>
    <col min="14867" max="14867" width="14.85546875" style="1" customWidth="1"/>
    <col min="14868" max="14868" width="10.5703125" style="1" customWidth="1"/>
    <col min="14869" max="14870" width="9.140625" style="1"/>
    <col min="14871" max="14871" width="6.7109375" style="1" customWidth="1"/>
    <col min="14872" max="14873" width="9.140625" style="1"/>
    <col min="14874" max="14874" width="11.5703125" style="1" customWidth="1"/>
    <col min="14875" max="15104" width="9.140625" style="1"/>
    <col min="15105" max="15105" width="3.28515625" style="1" customWidth="1"/>
    <col min="15106" max="15106" width="10.28515625" style="1" customWidth="1"/>
    <col min="15107" max="15107" width="9.140625" style="1"/>
    <col min="15108" max="15108" width="17.85546875" style="1" customWidth="1"/>
    <col min="15109" max="15109" width="39" style="1" customWidth="1"/>
    <col min="15110" max="15110" width="10.140625" style="1" customWidth="1"/>
    <col min="15111" max="15111" width="5.140625" style="1" customWidth="1"/>
    <col min="15112" max="15112" width="12.42578125" style="1" customWidth="1"/>
    <col min="15113" max="15113" width="9.140625" style="1"/>
    <col min="15114" max="15115" width="14.140625" style="1" customWidth="1"/>
    <col min="15116" max="15116" width="18.140625" style="1" customWidth="1"/>
    <col min="15117" max="15117" width="9.140625" style="1"/>
    <col min="15118" max="15118" width="7.5703125" style="1" customWidth="1"/>
    <col min="15119" max="15119" width="9.140625" style="1"/>
    <col min="15120" max="15120" width="17.7109375" style="1" customWidth="1"/>
    <col min="15121" max="15121" width="10.28515625" style="1" customWidth="1"/>
    <col min="15122" max="15122" width="12.140625" style="1" customWidth="1"/>
    <col min="15123" max="15123" width="14.85546875" style="1" customWidth="1"/>
    <col min="15124" max="15124" width="10.5703125" style="1" customWidth="1"/>
    <col min="15125" max="15126" width="9.140625" style="1"/>
    <col min="15127" max="15127" width="6.7109375" style="1" customWidth="1"/>
    <col min="15128" max="15129" width="9.140625" style="1"/>
    <col min="15130" max="15130" width="11.5703125" style="1" customWidth="1"/>
    <col min="15131" max="15360" width="9.140625" style="1"/>
    <col min="15361" max="15361" width="3.28515625" style="1" customWidth="1"/>
    <col min="15362" max="15362" width="10.28515625" style="1" customWidth="1"/>
    <col min="15363" max="15363" width="9.140625" style="1"/>
    <col min="15364" max="15364" width="17.85546875" style="1" customWidth="1"/>
    <col min="15365" max="15365" width="39" style="1" customWidth="1"/>
    <col min="15366" max="15366" width="10.140625" style="1" customWidth="1"/>
    <col min="15367" max="15367" width="5.140625" style="1" customWidth="1"/>
    <col min="15368" max="15368" width="12.42578125" style="1" customWidth="1"/>
    <col min="15369" max="15369" width="9.140625" style="1"/>
    <col min="15370" max="15371" width="14.140625" style="1" customWidth="1"/>
    <col min="15372" max="15372" width="18.140625" style="1" customWidth="1"/>
    <col min="15373" max="15373" width="9.140625" style="1"/>
    <col min="15374" max="15374" width="7.5703125" style="1" customWidth="1"/>
    <col min="15375" max="15375" width="9.140625" style="1"/>
    <col min="15376" max="15376" width="17.7109375" style="1" customWidth="1"/>
    <col min="15377" max="15377" width="10.28515625" style="1" customWidth="1"/>
    <col min="15378" max="15378" width="12.140625" style="1" customWidth="1"/>
    <col min="15379" max="15379" width="14.85546875" style="1" customWidth="1"/>
    <col min="15380" max="15380" width="10.5703125" style="1" customWidth="1"/>
    <col min="15381" max="15382" width="9.140625" style="1"/>
    <col min="15383" max="15383" width="6.7109375" style="1" customWidth="1"/>
    <col min="15384" max="15385" width="9.140625" style="1"/>
    <col min="15386" max="15386" width="11.5703125" style="1" customWidth="1"/>
    <col min="15387" max="15616" width="9.140625" style="1"/>
    <col min="15617" max="15617" width="3.28515625" style="1" customWidth="1"/>
    <col min="15618" max="15618" width="10.28515625" style="1" customWidth="1"/>
    <col min="15619" max="15619" width="9.140625" style="1"/>
    <col min="15620" max="15620" width="17.85546875" style="1" customWidth="1"/>
    <col min="15621" max="15621" width="39" style="1" customWidth="1"/>
    <col min="15622" max="15622" width="10.140625" style="1" customWidth="1"/>
    <col min="15623" max="15623" width="5.140625" style="1" customWidth="1"/>
    <col min="15624" max="15624" width="12.42578125" style="1" customWidth="1"/>
    <col min="15625" max="15625" width="9.140625" style="1"/>
    <col min="15626" max="15627" width="14.140625" style="1" customWidth="1"/>
    <col min="15628" max="15628" width="18.140625" style="1" customWidth="1"/>
    <col min="15629" max="15629" width="9.140625" style="1"/>
    <col min="15630" max="15630" width="7.5703125" style="1" customWidth="1"/>
    <col min="15631" max="15631" width="9.140625" style="1"/>
    <col min="15632" max="15632" width="17.7109375" style="1" customWidth="1"/>
    <col min="15633" max="15633" width="10.28515625" style="1" customWidth="1"/>
    <col min="15634" max="15634" width="12.140625" style="1" customWidth="1"/>
    <col min="15635" max="15635" width="14.85546875" style="1" customWidth="1"/>
    <col min="15636" max="15636" width="10.5703125" style="1" customWidth="1"/>
    <col min="15637" max="15638" width="9.140625" style="1"/>
    <col min="15639" max="15639" width="6.7109375" style="1" customWidth="1"/>
    <col min="15640" max="15641" width="9.140625" style="1"/>
    <col min="15642" max="15642" width="11.5703125" style="1" customWidth="1"/>
    <col min="15643" max="15872" width="9.140625" style="1"/>
    <col min="15873" max="15873" width="3.28515625" style="1" customWidth="1"/>
    <col min="15874" max="15874" width="10.28515625" style="1" customWidth="1"/>
    <col min="15875" max="15875" width="9.140625" style="1"/>
    <col min="15876" max="15876" width="17.85546875" style="1" customWidth="1"/>
    <col min="15877" max="15877" width="39" style="1" customWidth="1"/>
    <col min="15878" max="15878" width="10.140625" style="1" customWidth="1"/>
    <col min="15879" max="15879" width="5.140625" style="1" customWidth="1"/>
    <col min="15880" max="15880" width="12.42578125" style="1" customWidth="1"/>
    <col min="15881" max="15881" width="9.140625" style="1"/>
    <col min="15882" max="15883" width="14.140625" style="1" customWidth="1"/>
    <col min="15884" max="15884" width="18.140625" style="1" customWidth="1"/>
    <col min="15885" max="15885" width="9.140625" style="1"/>
    <col min="15886" max="15886" width="7.5703125" style="1" customWidth="1"/>
    <col min="15887" max="15887" width="9.140625" style="1"/>
    <col min="15888" max="15888" width="17.7109375" style="1" customWidth="1"/>
    <col min="15889" max="15889" width="10.28515625" style="1" customWidth="1"/>
    <col min="15890" max="15890" width="12.140625" style="1" customWidth="1"/>
    <col min="15891" max="15891" width="14.85546875" style="1" customWidth="1"/>
    <col min="15892" max="15892" width="10.5703125" style="1" customWidth="1"/>
    <col min="15893" max="15894" width="9.140625" style="1"/>
    <col min="15895" max="15895" width="6.7109375" style="1" customWidth="1"/>
    <col min="15896" max="15897" width="9.140625" style="1"/>
    <col min="15898" max="15898" width="11.5703125" style="1" customWidth="1"/>
    <col min="15899" max="16128" width="9.140625" style="1"/>
    <col min="16129" max="16129" width="3.28515625" style="1" customWidth="1"/>
    <col min="16130" max="16130" width="10.28515625" style="1" customWidth="1"/>
    <col min="16131" max="16131" width="9.140625" style="1"/>
    <col min="16132" max="16132" width="17.85546875" style="1" customWidth="1"/>
    <col min="16133" max="16133" width="39" style="1" customWidth="1"/>
    <col min="16134" max="16134" width="10.140625" style="1" customWidth="1"/>
    <col min="16135" max="16135" width="5.140625" style="1" customWidth="1"/>
    <col min="16136" max="16136" width="12.42578125" style="1" customWidth="1"/>
    <col min="16137" max="16137" width="9.140625" style="1"/>
    <col min="16138" max="16139" width="14.140625" style="1" customWidth="1"/>
    <col min="16140" max="16140" width="18.140625" style="1" customWidth="1"/>
    <col min="16141" max="16141" width="9.140625" style="1"/>
    <col min="16142" max="16142" width="7.5703125" style="1" customWidth="1"/>
    <col min="16143" max="16143" width="9.140625" style="1"/>
    <col min="16144" max="16144" width="17.7109375" style="1" customWidth="1"/>
    <col min="16145" max="16145" width="10.28515625" style="1" customWidth="1"/>
    <col min="16146" max="16146" width="12.140625" style="1" customWidth="1"/>
    <col min="16147" max="16147" width="14.85546875" style="1" customWidth="1"/>
    <col min="16148" max="16148" width="10.5703125" style="1" customWidth="1"/>
    <col min="16149" max="16150" width="9.140625" style="1"/>
    <col min="16151" max="16151" width="6.7109375" style="1" customWidth="1"/>
    <col min="16152" max="16153" width="9.140625" style="1"/>
    <col min="16154" max="16154" width="11.5703125" style="1" customWidth="1"/>
    <col min="16155" max="16384" width="9.140625" style="1"/>
  </cols>
  <sheetData>
    <row r="1" spans="2:26" ht="20.100000000000001" customHeight="1" x14ac:dyDescent="0.2">
      <c r="B1" s="283"/>
      <c r="C1" s="284"/>
      <c r="D1" s="284"/>
      <c r="E1" s="284"/>
      <c r="F1" s="284"/>
      <c r="G1" s="463" t="s">
        <v>2893</v>
      </c>
      <c r="H1" s="463"/>
      <c r="I1" s="463"/>
      <c r="J1" s="463"/>
      <c r="K1" s="463"/>
      <c r="L1" s="463"/>
      <c r="M1" s="463"/>
      <c r="N1" s="463"/>
      <c r="O1" s="463"/>
      <c r="P1" s="463"/>
      <c r="Q1" s="126"/>
      <c r="R1" s="126"/>
      <c r="S1" s="126"/>
      <c r="T1" s="126"/>
      <c r="U1" s="126"/>
      <c r="V1" s="126"/>
      <c r="W1" s="126"/>
      <c r="X1" s="126"/>
      <c r="Y1" s="126"/>
      <c r="Z1" s="127"/>
    </row>
    <row r="2" spans="2:26" ht="20.100000000000001" customHeight="1" x14ac:dyDescent="0.2">
      <c r="B2" s="285"/>
      <c r="C2" s="286"/>
      <c r="D2" s="286"/>
      <c r="E2" s="286"/>
      <c r="F2" s="286"/>
      <c r="G2" s="464" t="s">
        <v>0</v>
      </c>
      <c r="H2" s="464"/>
      <c r="I2" s="464"/>
      <c r="J2" s="464"/>
      <c r="K2" s="464"/>
      <c r="L2" s="464"/>
      <c r="M2" s="464"/>
      <c r="N2" s="464"/>
      <c r="O2" s="464"/>
      <c r="P2" s="464"/>
      <c r="Q2" s="3"/>
      <c r="R2" s="3"/>
      <c r="S2" s="3"/>
      <c r="T2" s="3"/>
      <c r="U2" s="3"/>
      <c r="V2" s="3"/>
      <c r="W2" s="3"/>
      <c r="X2" s="3"/>
      <c r="Y2" s="3"/>
      <c r="Z2" s="21"/>
    </row>
    <row r="3" spans="2:26" ht="20.100000000000001" customHeight="1" x14ac:dyDescent="0.2">
      <c r="B3" s="285"/>
      <c r="C3" s="286"/>
      <c r="D3" s="286"/>
      <c r="E3" s="286"/>
      <c r="F3" s="286"/>
      <c r="G3" s="464" t="s">
        <v>1</v>
      </c>
      <c r="H3" s="464"/>
      <c r="I3" s="464"/>
      <c r="J3" s="464"/>
      <c r="K3" s="464"/>
      <c r="L3" s="464"/>
      <c r="M3" s="464"/>
      <c r="N3" s="464"/>
      <c r="O3" s="464"/>
      <c r="P3" s="464"/>
      <c r="Q3" s="3"/>
      <c r="R3" s="3"/>
      <c r="S3" s="3"/>
      <c r="T3" s="3"/>
      <c r="U3" s="3"/>
      <c r="V3" s="3"/>
      <c r="W3" s="3"/>
      <c r="X3" s="3"/>
      <c r="Y3" s="3"/>
      <c r="Z3" s="21"/>
    </row>
    <row r="4" spans="2:26" ht="20.100000000000001" customHeight="1" x14ac:dyDescent="0.2">
      <c r="B4" s="285"/>
      <c r="C4" s="286"/>
      <c r="D4" s="286"/>
      <c r="E4" s="286"/>
      <c r="F4" s="286"/>
      <c r="G4" s="464" t="s">
        <v>2</v>
      </c>
      <c r="H4" s="464"/>
      <c r="I4" s="464"/>
      <c r="J4" s="464"/>
      <c r="K4" s="464"/>
      <c r="L4" s="464"/>
      <c r="M4" s="464"/>
      <c r="N4" s="464"/>
      <c r="O4" s="464"/>
      <c r="P4" s="464"/>
      <c r="Q4" s="3"/>
      <c r="R4" s="3"/>
      <c r="S4" s="3"/>
      <c r="T4" s="3"/>
      <c r="U4" s="3"/>
      <c r="V4" s="3"/>
      <c r="W4" s="3"/>
      <c r="X4" s="3"/>
      <c r="Y4" s="3"/>
      <c r="Z4" s="21"/>
    </row>
    <row r="5" spans="2:26" ht="20.100000000000001" customHeight="1" x14ac:dyDescent="0.2">
      <c r="B5" s="285"/>
      <c r="C5" s="286"/>
      <c r="D5" s="286"/>
      <c r="E5" s="286"/>
      <c r="F5" s="286"/>
      <c r="G5" s="464" t="s">
        <v>3</v>
      </c>
      <c r="H5" s="464"/>
      <c r="I5" s="464"/>
      <c r="J5" s="464"/>
      <c r="K5" s="464"/>
      <c r="L5" s="464"/>
      <c r="M5" s="464"/>
      <c r="N5" s="464"/>
      <c r="O5" s="464"/>
      <c r="P5" s="464"/>
      <c r="Q5" s="3"/>
      <c r="R5" s="3"/>
      <c r="S5" s="3"/>
      <c r="T5" s="3"/>
      <c r="U5" s="3"/>
      <c r="V5" s="3"/>
      <c r="W5" s="3"/>
      <c r="X5" s="3"/>
      <c r="Y5" s="3"/>
      <c r="Z5" s="21"/>
    </row>
    <row r="6" spans="2:26" ht="20.100000000000001" customHeight="1" x14ac:dyDescent="0.2">
      <c r="B6" s="285"/>
      <c r="C6" s="286"/>
      <c r="D6" s="286"/>
      <c r="E6" s="286"/>
      <c r="F6" s="286"/>
      <c r="G6" s="464" t="s">
        <v>4</v>
      </c>
      <c r="H6" s="464"/>
      <c r="I6" s="464"/>
      <c r="J6" s="464"/>
      <c r="K6" s="464"/>
      <c r="L6" s="464"/>
      <c r="M6" s="464"/>
      <c r="N6" s="464"/>
      <c r="O6" s="464"/>
      <c r="P6" s="464"/>
      <c r="Q6" s="3"/>
      <c r="R6" s="3"/>
      <c r="S6" s="3"/>
      <c r="T6" s="3"/>
      <c r="U6" s="3"/>
      <c r="V6" s="3"/>
      <c r="W6" s="3"/>
      <c r="X6" s="3"/>
      <c r="Y6" s="3"/>
      <c r="Z6" s="21"/>
    </row>
    <row r="7" spans="2:26" ht="20.100000000000001" customHeight="1" x14ac:dyDescent="0.2">
      <c r="B7" s="285"/>
      <c r="C7" s="286"/>
      <c r="D7" s="286"/>
      <c r="E7" s="286"/>
      <c r="F7" s="286"/>
      <c r="G7" s="465" t="s">
        <v>5</v>
      </c>
      <c r="H7" s="465"/>
      <c r="I7" s="459"/>
      <c r="J7" s="459"/>
      <c r="K7" s="459"/>
      <c r="L7" s="459"/>
      <c r="M7" s="459"/>
      <c r="N7" s="459"/>
      <c r="O7" s="459"/>
      <c r="P7" s="459"/>
      <c r="Q7" s="3"/>
      <c r="R7" s="3"/>
      <c r="S7" s="3"/>
      <c r="T7" s="3"/>
      <c r="U7" s="3"/>
      <c r="V7" s="3"/>
      <c r="W7" s="3"/>
      <c r="X7" s="3"/>
      <c r="Y7" s="3"/>
      <c r="Z7" s="21"/>
    </row>
    <row r="8" spans="2:26" ht="20.100000000000001" customHeight="1" x14ac:dyDescent="0.2">
      <c r="B8" s="285"/>
      <c r="C8" s="286"/>
      <c r="D8" s="286"/>
      <c r="E8" s="286"/>
      <c r="F8" s="286"/>
      <c r="G8" s="459"/>
      <c r="H8" s="459"/>
      <c r="I8" s="459"/>
      <c r="J8" s="459"/>
      <c r="K8" s="459"/>
      <c r="L8" s="459"/>
      <c r="M8" s="459"/>
      <c r="N8" s="459"/>
      <c r="O8" s="459"/>
      <c r="P8" s="459"/>
      <c r="Q8" s="3"/>
      <c r="R8" s="3"/>
      <c r="S8" s="3"/>
      <c r="T8" s="3"/>
      <c r="U8" s="3"/>
      <c r="V8" s="3"/>
      <c r="W8" s="3"/>
      <c r="X8" s="3"/>
      <c r="Y8" s="3"/>
      <c r="Z8" s="21"/>
    </row>
    <row r="9" spans="2:26" ht="20.100000000000001" customHeight="1" x14ac:dyDescent="0.2">
      <c r="B9" s="285"/>
      <c r="C9" s="286"/>
      <c r="D9" s="286"/>
      <c r="E9" s="286"/>
      <c r="F9" s="286"/>
      <c r="G9" s="459"/>
      <c r="H9" s="459"/>
      <c r="I9" s="459"/>
      <c r="J9" s="459"/>
      <c r="K9" s="459"/>
      <c r="L9" s="459"/>
      <c r="M9" s="459"/>
      <c r="N9" s="459"/>
      <c r="O9" s="459"/>
      <c r="P9" s="459"/>
      <c r="Q9" s="3"/>
      <c r="R9" s="3"/>
      <c r="S9" s="3"/>
      <c r="T9" s="3"/>
      <c r="U9" s="3"/>
      <c r="V9" s="3"/>
      <c r="W9" s="3"/>
      <c r="X9" s="3"/>
      <c r="Y9" s="3"/>
      <c r="Z9" s="21"/>
    </row>
    <row r="10" spans="2:26" ht="20.100000000000001" customHeight="1" x14ac:dyDescent="0.2">
      <c r="B10" s="287"/>
      <c r="C10" s="288"/>
      <c r="D10" s="288"/>
      <c r="E10" s="288"/>
      <c r="F10" s="288"/>
      <c r="G10" s="460"/>
      <c r="H10" s="460"/>
      <c r="I10" s="460"/>
      <c r="J10" s="460"/>
      <c r="K10" s="460"/>
      <c r="L10" s="460"/>
      <c r="M10" s="460"/>
      <c r="N10" s="460"/>
      <c r="O10" s="460"/>
      <c r="P10" s="460"/>
      <c r="Q10" s="4"/>
      <c r="R10" s="4"/>
      <c r="S10" s="4"/>
      <c r="T10" s="4"/>
      <c r="U10" s="4"/>
      <c r="V10" s="4"/>
      <c r="W10" s="4"/>
      <c r="X10" s="4"/>
      <c r="Y10" s="4"/>
      <c r="Z10" s="128"/>
    </row>
    <row r="11" spans="2:26" ht="20.100000000000001" customHeight="1" x14ac:dyDescent="0.2">
      <c r="B11" s="461" t="s">
        <v>3392</v>
      </c>
      <c r="C11" s="301"/>
      <c r="D11" s="301"/>
      <c r="E11" s="301"/>
      <c r="F11" s="301"/>
      <c r="G11" s="301"/>
      <c r="H11" s="301"/>
      <c r="I11" s="301"/>
      <c r="J11" s="301"/>
      <c r="K11" s="301"/>
      <c r="L11" s="301"/>
      <c r="M11" s="301"/>
      <c r="N11" s="301"/>
      <c r="O11" s="301"/>
      <c r="P11" s="301"/>
      <c r="Q11" s="301"/>
      <c r="R11" s="301"/>
      <c r="S11" s="301"/>
      <c r="T11" s="301"/>
      <c r="U11" s="301"/>
      <c r="V11" s="301"/>
      <c r="W11" s="301"/>
      <c r="X11" s="301"/>
      <c r="Y11" s="301"/>
      <c r="Z11" s="462"/>
    </row>
    <row r="12" spans="2:26" ht="19.5" customHeight="1" x14ac:dyDescent="0.2">
      <c r="B12" s="444"/>
      <c r="C12" s="445"/>
      <c r="D12" s="445"/>
      <c r="E12" s="445"/>
      <c r="F12" s="445"/>
      <c r="G12" s="445"/>
      <c r="H12" s="445"/>
      <c r="I12" s="445"/>
      <c r="J12" s="445"/>
      <c r="K12" s="445"/>
      <c r="L12" s="445"/>
      <c r="M12" s="445"/>
      <c r="N12" s="445"/>
      <c r="O12" s="445"/>
      <c r="P12" s="445"/>
      <c r="Q12" s="445"/>
      <c r="R12" s="445"/>
      <c r="S12" s="445"/>
      <c r="T12" s="445"/>
      <c r="U12" s="445"/>
      <c r="V12" s="445"/>
      <c r="W12" s="445"/>
      <c r="X12" s="445"/>
      <c r="Y12" s="445"/>
      <c r="Z12" s="446"/>
    </row>
    <row r="13" spans="2:26" ht="19.5" customHeight="1" x14ac:dyDescent="0.2">
      <c r="B13" s="271" t="s">
        <v>11</v>
      </c>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3"/>
    </row>
    <row r="14" spans="2:26" ht="19.5" customHeight="1" x14ac:dyDescent="0.2">
      <c r="B14" s="316" t="s">
        <v>377</v>
      </c>
      <c r="C14" s="317"/>
      <c r="D14" s="317"/>
      <c r="E14" s="317"/>
      <c r="F14" s="317"/>
      <c r="G14" s="317"/>
      <c r="H14" s="317"/>
      <c r="I14" s="317"/>
      <c r="J14" s="317"/>
      <c r="K14" s="317"/>
      <c r="L14" s="317"/>
      <c r="M14" s="317"/>
      <c r="N14" s="317"/>
      <c r="O14" s="317"/>
      <c r="P14" s="317"/>
      <c r="Q14" s="317"/>
      <c r="R14" s="317"/>
      <c r="S14" s="317"/>
      <c r="T14" s="317"/>
      <c r="U14" s="317"/>
      <c r="V14" s="317"/>
      <c r="W14" s="317"/>
      <c r="X14" s="317"/>
      <c r="Y14" s="317"/>
      <c r="Z14" s="318"/>
    </row>
    <row r="15" spans="2:26" ht="19.5" customHeight="1" x14ac:dyDescent="0.2">
      <c r="B15" s="319"/>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1"/>
    </row>
    <row r="16" spans="2:26" ht="19.5" customHeight="1" x14ac:dyDescent="0.2">
      <c r="B16" s="444"/>
      <c r="C16" s="445"/>
      <c r="D16" s="445"/>
      <c r="E16" s="445"/>
      <c r="F16" s="445"/>
      <c r="G16" s="445"/>
      <c r="H16" s="445"/>
      <c r="I16" s="445"/>
      <c r="J16" s="445"/>
      <c r="K16" s="445"/>
      <c r="L16" s="445"/>
      <c r="M16" s="445"/>
      <c r="N16" s="445"/>
      <c r="O16" s="445"/>
      <c r="P16" s="445"/>
      <c r="Q16" s="445"/>
      <c r="R16" s="445"/>
      <c r="S16" s="445"/>
      <c r="T16" s="445"/>
      <c r="U16" s="445"/>
      <c r="V16" s="445"/>
      <c r="W16" s="445"/>
      <c r="X16" s="445"/>
      <c r="Y16" s="445"/>
      <c r="Z16" s="446"/>
    </row>
    <row r="17" spans="2:26" ht="19.5" customHeight="1" x14ac:dyDescent="0.2">
      <c r="B17" s="271" t="s">
        <v>13</v>
      </c>
      <c r="C17" s="272"/>
      <c r="D17" s="272"/>
      <c r="E17" s="272"/>
      <c r="F17" s="272"/>
      <c r="G17" s="272"/>
      <c r="H17" s="272"/>
      <c r="I17" s="272"/>
      <c r="J17" s="273"/>
      <c r="K17" s="271" t="s">
        <v>14</v>
      </c>
      <c r="L17" s="272"/>
      <c r="M17" s="272"/>
      <c r="N17" s="272"/>
      <c r="O17" s="272"/>
      <c r="P17" s="272"/>
      <c r="Q17" s="272"/>
      <c r="R17" s="272"/>
      <c r="S17" s="272"/>
      <c r="T17" s="272"/>
      <c r="U17" s="272"/>
      <c r="V17" s="272"/>
      <c r="W17" s="272"/>
      <c r="X17" s="272"/>
      <c r="Y17" s="272"/>
      <c r="Z17" s="273"/>
    </row>
    <row r="18" spans="2:26" ht="19.5" customHeight="1" x14ac:dyDescent="0.2">
      <c r="B18" s="322" t="s">
        <v>15</v>
      </c>
      <c r="C18" s="323"/>
      <c r="D18" s="323"/>
      <c r="E18" s="323"/>
      <c r="F18" s="323"/>
      <c r="G18" s="323"/>
      <c r="H18" s="323"/>
      <c r="I18" s="323"/>
      <c r="J18" s="324"/>
      <c r="K18" s="322" t="s">
        <v>16</v>
      </c>
      <c r="L18" s="323"/>
      <c r="M18" s="323"/>
      <c r="N18" s="323"/>
      <c r="O18" s="323"/>
      <c r="P18" s="323"/>
      <c r="Q18" s="323"/>
      <c r="R18" s="323"/>
      <c r="S18" s="323"/>
      <c r="T18" s="323"/>
      <c r="U18" s="323"/>
      <c r="V18" s="323"/>
      <c r="W18" s="323"/>
      <c r="X18" s="323"/>
      <c r="Y18" s="323"/>
      <c r="Z18" s="324"/>
    </row>
    <row r="19" spans="2:26" ht="19.5" customHeight="1" x14ac:dyDescent="0.2">
      <c r="B19" s="322">
        <v>0</v>
      </c>
      <c r="C19" s="323"/>
      <c r="D19" s="323"/>
      <c r="E19" s="323"/>
      <c r="F19" s="323"/>
      <c r="G19" s="323"/>
      <c r="H19" s="323"/>
      <c r="I19" s="323"/>
      <c r="J19" s="324"/>
      <c r="K19" s="322" t="s">
        <v>17</v>
      </c>
      <c r="L19" s="323"/>
      <c r="M19" s="323"/>
      <c r="N19" s="323"/>
      <c r="O19" s="323"/>
      <c r="P19" s="323"/>
      <c r="Q19" s="323"/>
      <c r="R19" s="323"/>
      <c r="S19" s="323"/>
      <c r="T19" s="323"/>
      <c r="U19" s="323"/>
      <c r="V19" s="323"/>
      <c r="W19" s="323"/>
      <c r="X19" s="323"/>
      <c r="Y19" s="323"/>
      <c r="Z19" s="324"/>
    </row>
    <row r="20" spans="2:26" ht="19.5" customHeight="1" x14ac:dyDescent="0.2">
      <c r="B20" s="322">
        <v>1</v>
      </c>
      <c r="C20" s="323"/>
      <c r="D20" s="323"/>
      <c r="E20" s="323"/>
      <c r="F20" s="323"/>
      <c r="G20" s="323"/>
      <c r="H20" s="323"/>
      <c r="I20" s="323"/>
      <c r="J20" s="324"/>
      <c r="K20" s="322" t="s">
        <v>18</v>
      </c>
      <c r="L20" s="323"/>
      <c r="M20" s="323"/>
      <c r="N20" s="323"/>
      <c r="O20" s="323"/>
      <c r="P20" s="323"/>
      <c r="Q20" s="323"/>
      <c r="R20" s="323"/>
      <c r="S20" s="323"/>
      <c r="T20" s="323"/>
      <c r="U20" s="323"/>
      <c r="V20" s="323"/>
      <c r="W20" s="323"/>
      <c r="X20" s="323"/>
      <c r="Y20" s="323"/>
      <c r="Z20" s="324"/>
    </row>
    <row r="21" spans="2:26" ht="51" customHeight="1" x14ac:dyDescent="0.2">
      <c r="B21" s="325" t="s">
        <v>2878</v>
      </c>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7"/>
    </row>
    <row r="22" spans="2:26" ht="19.5" customHeight="1" x14ac:dyDescent="0.2">
      <c r="B22" s="271" t="s">
        <v>808</v>
      </c>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3"/>
    </row>
    <row r="23" spans="2:26" ht="19.5" customHeight="1" x14ac:dyDescent="0.2">
      <c r="B23" s="476"/>
      <c r="C23" s="477"/>
      <c r="D23" s="477"/>
      <c r="E23" s="477"/>
      <c r="F23" s="477"/>
      <c r="G23" s="477"/>
      <c r="H23" s="477"/>
      <c r="I23" s="477"/>
      <c r="J23" s="477"/>
      <c r="K23" s="477"/>
      <c r="L23" s="477"/>
      <c r="M23" s="477"/>
      <c r="N23" s="477"/>
      <c r="O23" s="477"/>
      <c r="P23" s="477"/>
      <c r="Q23" s="477"/>
      <c r="R23" s="477"/>
      <c r="S23" s="477"/>
      <c r="T23" s="477"/>
      <c r="U23" s="477"/>
      <c r="V23" s="477"/>
      <c r="W23" s="477"/>
      <c r="X23" s="477"/>
      <c r="Y23" s="477"/>
      <c r="Z23" s="478"/>
    </row>
    <row r="24" spans="2:26" ht="50.25" customHeight="1" thickBot="1" x14ac:dyDescent="0.25">
      <c r="B24" s="447" t="s">
        <v>19</v>
      </c>
      <c r="C24" s="448"/>
      <c r="D24" s="448"/>
      <c r="E24" s="448"/>
      <c r="F24" s="151" t="s">
        <v>809</v>
      </c>
      <c r="G24" s="152" t="s">
        <v>815</v>
      </c>
      <c r="H24" s="479" t="s">
        <v>20</v>
      </c>
      <c r="I24" s="479"/>
      <c r="J24" s="479"/>
      <c r="K24" s="449" t="s">
        <v>3417</v>
      </c>
      <c r="L24" s="449"/>
      <c r="M24" s="466" t="s">
        <v>21</v>
      </c>
      <c r="N24" s="467"/>
      <c r="O24" s="150" t="s">
        <v>811</v>
      </c>
      <c r="P24" s="450" t="s">
        <v>22</v>
      </c>
      <c r="Q24" s="451"/>
      <c r="R24" s="450" t="s">
        <v>23</v>
      </c>
      <c r="S24" s="451"/>
      <c r="T24" s="449" t="s">
        <v>3425</v>
      </c>
      <c r="U24" s="449"/>
      <c r="V24" s="449"/>
      <c r="W24" s="449"/>
      <c r="X24" s="470" t="s">
        <v>3426</v>
      </c>
      <c r="Y24" s="470"/>
      <c r="Z24" s="451"/>
    </row>
    <row r="25" spans="2:26" ht="19.5" customHeight="1" x14ac:dyDescent="0.2">
      <c r="B25" s="405" t="s">
        <v>378</v>
      </c>
      <c r="C25" s="406"/>
      <c r="D25" s="406"/>
      <c r="E25" s="406"/>
      <c r="F25" s="144" t="s">
        <v>405</v>
      </c>
      <c r="G25" s="144">
        <v>55</v>
      </c>
      <c r="H25" s="471">
        <v>2</v>
      </c>
      <c r="I25" s="471"/>
      <c r="J25" s="471"/>
      <c r="K25" s="420">
        <f>Q58</f>
        <v>0</v>
      </c>
      <c r="L25" s="422"/>
      <c r="M25" s="452">
        <v>0</v>
      </c>
      <c r="N25" s="453"/>
      <c r="O25" s="149">
        <f>Q59</f>
        <v>0</v>
      </c>
      <c r="P25" s="420">
        <f>Q61</f>
        <v>0</v>
      </c>
      <c r="Q25" s="422"/>
      <c r="R25" s="420">
        <f>Q60</f>
        <v>0</v>
      </c>
      <c r="S25" s="422"/>
      <c r="T25" s="472">
        <f>P25/(H25-K25)*100</f>
        <v>0</v>
      </c>
      <c r="U25" s="473"/>
      <c r="V25" s="473"/>
      <c r="W25" s="473"/>
      <c r="X25" s="474" t="e">
        <f>R25/(M25-O25)*100</f>
        <v>#DIV/0!</v>
      </c>
      <c r="Y25" s="475"/>
      <c r="Z25" s="475"/>
    </row>
    <row r="26" spans="2:26" ht="19.5" customHeight="1" x14ac:dyDescent="0.2">
      <c r="B26" s="313" t="s">
        <v>379</v>
      </c>
      <c r="C26" s="314"/>
      <c r="D26" s="314"/>
      <c r="E26" s="315"/>
      <c r="F26" s="63" t="s">
        <v>412</v>
      </c>
      <c r="G26" s="63">
        <v>63</v>
      </c>
      <c r="H26" s="458">
        <v>3</v>
      </c>
      <c r="I26" s="458"/>
      <c r="J26" s="458"/>
      <c r="K26" s="271">
        <f>Q67</f>
        <v>0</v>
      </c>
      <c r="L26" s="273"/>
      <c r="M26" s="454">
        <v>0</v>
      </c>
      <c r="N26" s="455"/>
      <c r="O26" s="64">
        <f>Q68</f>
        <v>0</v>
      </c>
      <c r="P26" s="271">
        <f>Q70</f>
        <v>0</v>
      </c>
      <c r="Q26" s="273"/>
      <c r="R26" s="271">
        <f>Q69</f>
        <v>0</v>
      </c>
      <c r="S26" s="273"/>
      <c r="T26" s="468">
        <f t="shared" ref="T26:T47" si="0">P26/(H26-K26)*100</f>
        <v>0</v>
      </c>
      <c r="U26" s="469"/>
      <c r="V26" s="469"/>
      <c r="W26" s="469"/>
      <c r="X26" s="456" t="e">
        <f t="shared" ref="X26:X47" si="1">R26/(M26-O26)*100</f>
        <v>#DIV/0!</v>
      </c>
      <c r="Y26" s="457"/>
      <c r="Z26" s="457"/>
    </row>
    <row r="27" spans="2:26" ht="19.5" customHeight="1" x14ac:dyDescent="0.2">
      <c r="B27" s="313" t="s">
        <v>380</v>
      </c>
      <c r="C27" s="314"/>
      <c r="D27" s="314"/>
      <c r="E27" s="315"/>
      <c r="F27" s="63" t="s">
        <v>423</v>
      </c>
      <c r="G27" s="63">
        <v>74</v>
      </c>
      <c r="H27" s="458">
        <v>6</v>
      </c>
      <c r="I27" s="458"/>
      <c r="J27" s="458"/>
      <c r="K27" s="271">
        <f>Q82</f>
        <v>0</v>
      </c>
      <c r="L27" s="273"/>
      <c r="M27" s="454">
        <v>6</v>
      </c>
      <c r="N27" s="455"/>
      <c r="O27" s="64">
        <f>Q83</f>
        <v>0</v>
      </c>
      <c r="P27" s="271">
        <f>Q85</f>
        <v>0</v>
      </c>
      <c r="Q27" s="273"/>
      <c r="R27" s="271">
        <f>Q84</f>
        <v>0</v>
      </c>
      <c r="S27" s="273"/>
      <c r="T27" s="468">
        <f t="shared" si="0"/>
        <v>0</v>
      </c>
      <c r="U27" s="469"/>
      <c r="V27" s="469"/>
      <c r="W27" s="469"/>
      <c r="X27" s="456">
        <f t="shared" si="1"/>
        <v>0</v>
      </c>
      <c r="Y27" s="457"/>
      <c r="Z27" s="457"/>
    </row>
    <row r="28" spans="2:26" ht="19.5" customHeight="1" x14ac:dyDescent="0.2">
      <c r="B28" s="313" t="s">
        <v>381</v>
      </c>
      <c r="C28" s="314"/>
      <c r="D28" s="314"/>
      <c r="E28" s="315"/>
      <c r="F28" s="63" t="s">
        <v>435</v>
      </c>
      <c r="G28" s="63">
        <v>86</v>
      </c>
      <c r="H28" s="458">
        <v>21</v>
      </c>
      <c r="I28" s="458"/>
      <c r="J28" s="458"/>
      <c r="K28" s="271">
        <f>Q111</f>
        <v>0</v>
      </c>
      <c r="L28" s="273"/>
      <c r="M28" s="454">
        <v>5</v>
      </c>
      <c r="N28" s="455"/>
      <c r="O28" s="64">
        <f>Q112</f>
        <v>0</v>
      </c>
      <c r="P28" s="271">
        <f>Q114</f>
        <v>0</v>
      </c>
      <c r="Q28" s="273"/>
      <c r="R28" s="271">
        <f>Q113</f>
        <v>0</v>
      </c>
      <c r="S28" s="273"/>
      <c r="T28" s="468">
        <f t="shared" si="0"/>
        <v>0</v>
      </c>
      <c r="U28" s="469"/>
      <c r="V28" s="469"/>
      <c r="W28" s="469"/>
      <c r="X28" s="456">
        <f t="shared" si="1"/>
        <v>0</v>
      </c>
      <c r="Y28" s="457"/>
      <c r="Z28" s="457"/>
    </row>
    <row r="29" spans="2:26" ht="19.5" customHeight="1" x14ac:dyDescent="0.2">
      <c r="B29" s="313" t="s">
        <v>382</v>
      </c>
      <c r="C29" s="314"/>
      <c r="D29" s="314"/>
      <c r="E29" s="315"/>
      <c r="F29" s="63" t="s">
        <v>466</v>
      </c>
      <c r="G29" s="63">
        <v>115</v>
      </c>
      <c r="H29" s="458">
        <v>2</v>
      </c>
      <c r="I29" s="458"/>
      <c r="J29" s="458"/>
      <c r="K29" s="271">
        <f>Q118</f>
        <v>0</v>
      </c>
      <c r="L29" s="273"/>
      <c r="M29" s="454">
        <v>1</v>
      </c>
      <c r="N29" s="455"/>
      <c r="O29" s="64">
        <f>Q119</f>
        <v>0</v>
      </c>
      <c r="P29" s="271">
        <f>Q121</f>
        <v>0</v>
      </c>
      <c r="Q29" s="273"/>
      <c r="R29" s="271">
        <f>Q120</f>
        <v>0</v>
      </c>
      <c r="S29" s="273"/>
      <c r="T29" s="468">
        <f t="shared" si="0"/>
        <v>0</v>
      </c>
      <c r="U29" s="469"/>
      <c r="V29" s="469"/>
      <c r="W29" s="469"/>
      <c r="X29" s="456">
        <f t="shared" si="1"/>
        <v>0</v>
      </c>
      <c r="Y29" s="457"/>
      <c r="Z29" s="457"/>
    </row>
    <row r="30" spans="2:26" ht="19.5" customHeight="1" x14ac:dyDescent="0.2">
      <c r="B30" s="313" t="s">
        <v>2058</v>
      </c>
      <c r="C30" s="314"/>
      <c r="D30" s="314"/>
      <c r="E30" s="315"/>
      <c r="F30" s="63" t="s">
        <v>473</v>
      </c>
      <c r="G30" s="63">
        <v>122</v>
      </c>
      <c r="H30" s="458">
        <v>11</v>
      </c>
      <c r="I30" s="458"/>
      <c r="J30" s="458"/>
      <c r="K30" s="271">
        <f>Q135</f>
        <v>0</v>
      </c>
      <c r="L30" s="273"/>
      <c r="M30" s="454">
        <v>8</v>
      </c>
      <c r="N30" s="455"/>
      <c r="O30" s="64">
        <f>Q136</f>
        <v>0</v>
      </c>
      <c r="P30" s="271">
        <f>Q138</f>
        <v>0</v>
      </c>
      <c r="Q30" s="273"/>
      <c r="R30" s="271">
        <f>Q137</f>
        <v>0</v>
      </c>
      <c r="S30" s="273"/>
      <c r="T30" s="468">
        <f t="shared" si="0"/>
        <v>0</v>
      </c>
      <c r="U30" s="469"/>
      <c r="V30" s="469"/>
      <c r="W30" s="469"/>
      <c r="X30" s="456">
        <f t="shared" si="1"/>
        <v>0</v>
      </c>
      <c r="Y30" s="457"/>
      <c r="Z30" s="457"/>
    </row>
    <row r="31" spans="2:26" ht="19.5" customHeight="1" x14ac:dyDescent="0.2">
      <c r="B31" s="313" t="s">
        <v>384</v>
      </c>
      <c r="C31" s="314"/>
      <c r="D31" s="314"/>
      <c r="E31" s="315"/>
      <c r="F31" s="63" t="s">
        <v>497</v>
      </c>
      <c r="G31" s="63">
        <v>141</v>
      </c>
      <c r="H31" s="458">
        <v>2</v>
      </c>
      <c r="I31" s="458"/>
      <c r="J31" s="458"/>
      <c r="K31" s="271">
        <f>Q144</f>
        <v>0</v>
      </c>
      <c r="L31" s="273"/>
      <c r="M31" s="454">
        <v>0</v>
      </c>
      <c r="N31" s="455"/>
      <c r="O31" s="64">
        <f>Q145</f>
        <v>0</v>
      </c>
      <c r="P31" s="271">
        <f>Q147</f>
        <v>0</v>
      </c>
      <c r="Q31" s="273"/>
      <c r="R31" s="271">
        <f>Q146</f>
        <v>0</v>
      </c>
      <c r="S31" s="273"/>
      <c r="T31" s="468">
        <f t="shared" si="0"/>
        <v>0</v>
      </c>
      <c r="U31" s="469"/>
      <c r="V31" s="469"/>
      <c r="W31" s="469"/>
      <c r="X31" s="456" t="e">
        <f t="shared" si="1"/>
        <v>#DIV/0!</v>
      </c>
      <c r="Y31" s="457"/>
      <c r="Z31" s="457"/>
    </row>
    <row r="32" spans="2:26" ht="19.5" customHeight="1" x14ac:dyDescent="0.2">
      <c r="B32" s="313" t="s">
        <v>385</v>
      </c>
      <c r="C32" s="314"/>
      <c r="D32" s="314"/>
      <c r="E32" s="315"/>
      <c r="F32" s="63" t="s">
        <v>504</v>
      </c>
      <c r="G32" s="63">
        <v>148</v>
      </c>
      <c r="H32" s="458">
        <v>12</v>
      </c>
      <c r="I32" s="458"/>
      <c r="J32" s="458"/>
      <c r="K32" s="271">
        <f>Q162</f>
        <v>0</v>
      </c>
      <c r="L32" s="273"/>
      <c r="M32" s="454">
        <v>0</v>
      </c>
      <c r="N32" s="455"/>
      <c r="O32" s="64">
        <f>Q163</f>
        <v>0</v>
      </c>
      <c r="P32" s="271">
        <f>Q165</f>
        <v>0</v>
      </c>
      <c r="Q32" s="273"/>
      <c r="R32" s="271">
        <f>Q164</f>
        <v>0</v>
      </c>
      <c r="S32" s="273"/>
      <c r="T32" s="468">
        <f t="shared" si="0"/>
        <v>0</v>
      </c>
      <c r="U32" s="469"/>
      <c r="V32" s="469"/>
      <c r="W32" s="469"/>
      <c r="X32" s="456" t="e">
        <f t="shared" si="1"/>
        <v>#DIV/0!</v>
      </c>
      <c r="Y32" s="457"/>
      <c r="Z32" s="457"/>
    </row>
    <row r="33" spans="2:26" ht="19.5" customHeight="1" x14ac:dyDescent="0.2">
      <c r="B33" s="313" t="s">
        <v>2769</v>
      </c>
      <c r="C33" s="314"/>
      <c r="D33" s="314"/>
      <c r="E33" s="315"/>
      <c r="F33" s="63">
        <v>6</v>
      </c>
      <c r="G33" s="63">
        <v>166</v>
      </c>
      <c r="H33" s="480">
        <v>7</v>
      </c>
      <c r="I33" s="481"/>
      <c r="J33" s="482"/>
      <c r="K33" s="271">
        <f>Q178</f>
        <v>0</v>
      </c>
      <c r="L33" s="273"/>
      <c r="M33" s="454">
        <v>0</v>
      </c>
      <c r="N33" s="483"/>
      <c r="O33" s="64">
        <f>Q179</f>
        <v>0</v>
      </c>
      <c r="P33" s="271">
        <f>Q181</f>
        <v>0</v>
      </c>
      <c r="Q33" s="273"/>
      <c r="R33" s="271">
        <f>Q180</f>
        <v>0</v>
      </c>
      <c r="S33" s="273"/>
      <c r="T33" s="468"/>
      <c r="U33" s="469"/>
      <c r="V33" s="469"/>
      <c r="W33" s="484"/>
      <c r="X33" s="468" t="e">
        <f t="shared" ref="X33" si="2">R33/(M33-O33)*100</f>
        <v>#DIV/0!</v>
      </c>
      <c r="Y33" s="469"/>
      <c r="Z33" s="484"/>
    </row>
    <row r="34" spans="2:26" ht="19.5" customHeight="1" x14ac:dyDescent="0.2">
      <c r="B34" s="313" t="s">
        <v>386</v>
      </c>
      <c r="C34" s="314"/>
      <c r="D34" s="314"/>
      <c r="E34" s="315"/>
      <c r="F34" s="63" t="s">
        <v>534</v>
      </c>
      <c r="G34" s="63">
        <v>183</v>
      </c>
      <c r="H34" s="458">
        <v>9</v>
      </c>
      <c r="I34" s="458"/>
      <c r="J34" s="458"/>
      <c r="K34" s="271">
        <f>Q193</f>
        <v>0</v>
      </c>
      <c r="L34" s="273"/>
      <c r="M34" s="454">
        <v>1</v>
      </c>
      <c r="N34" s="455"/>
      <c r="O34" s="64">
        <f>Q194</f>
        <v>0</v>
      </c>
      <c r="P34" s="271">
        <f>Q196</f>
        <v>0</v>
      </c>
      <c r="Q34" s="273"/>
      <c r="R34" s="271">
        <f>Q195</f>
        <v>0</v>
      </c>
      <c r="S34" s="273"/>
      <c r="T34" s="468">
        <f t="shared" si="0"/>
        <v>0</v>
      </c>
      <c r="U34" s="469"/>
      <c r="V34" s="469"/>
      <c r="W34" s="469"/>
      <c r="X34" s="456">
        <f t="shared" si="1"/>
        <v>0</v>
      </c>
      <c r="Y34" s="457"/>
      <c r="Z34" s="457"/>
    </row>
    <row r="35" spans="2:26" ht="19.5" customHeight="1" x14ac:dyDescent="0.2">
      <c r="B35" s="313" t="s">
        <v>387</v>
      </c>
      <c r="C35" s="314"/>
      <c r="D35" s="314"/>
      <c r="E35" s="315"/>
      <c r="F35" s="63" t="s">
        <v>564</v>
      </c>
      <c r="G35" s="63">
        <v>198</v>
      </c>
      <c r="H35" s="458">
        <v>12</v>
      </c>
      <c r="I35" s="458"/>
      <c r="J35" s="458"/>
      <c r="K35" s="271">
        <f>Q215</f>
        <v>0</v>
      </c>
      <c r="L35" s="273"/>
      <c r="M35" s="454">
        <v>4</v>
      </c>
      <c r="N35" s="455"/>
      <c r="O35" s="64">
        <f>Q216</f>
        <v>0</v>
      </c>
      <c r="P35" s="271">
        <f>Q218</f>
        <v>0</v>
      </c>
      <c r="Q35" s="273"/>
      <c r="R35" s="271">
        <f>Q217</f>
        <v>0</v>
      </c>
      <c r="S35" s="273"/>
      <c r="T35" s="468">
        <f t="shared" si="0"/>
        <v>0</v>
      </c>
      <c r="U35" s="469"/>
      <c r="V35" s="469"/>
      <c r="W35" s="469"/>
      <c r="X35" s="456">
        <f t="shared" si="1"/>
        <v>0</v>
      </c>
      <c r="Y35" s="457"/>
      <c r="Z35" s="457"/>
    </row>
    <row r="36" spans="2:26" ht="19.5" customHeight="1" x14ac:dyDescent="0.2">
      <c r="B36" s="313" t="s">
        <v>388</v>
      </c>
      <c r="C36" s="314"/>
      <c r="D36" s="314"/>
      <c r="E36" s="315"/>
      <c r="F36" s="63" t="s">
        <v>584</v>
      </c>
      <c r="G36" s="63">
        <v>219</v>
      </c>
      <c r="H36" s="458">
        <v>10</v>
      </c>
      <c r="I36" s="458"/>
      <c r="J36" s="458"/>
      <c r="K36" s="271">
        <f>Q231</f>
        <v>0</v>
      </c>
      <c r="L36" s="273"/>
      <c r="M36" s="454">
        <v>1</v>
      </c>
      <c r="N36" s="455"/>
      <c r="O36" s="64">
        <f>Q232</f>
        <v>0</v>
      </c>
      <c r="P36" s="271">
        <f>Q234</f>
        <v>0</v>
      </c>
      <c r="Q36" s="273"/>
      <c r="R36" s="271">
        <f>Q233</f>
        <v>0</v>
      </c>
      <c r="S36" s="273"/>
      <c r="T36" s="468">
        <f t="shared" si="0"/>
        <v>0</v>
      </c>
      <c r="U36" s="469"/>
      <c r="V36" s="469"/>
      <c r="W36" s="469"/>
      <c r="X36" s="456">
        <f t="shared" si="1"/>
        <v>0</v>
      </c>
      <c r="Y36" s="457"/>
      <c r="Z36" s="457"/>
    </row>
    <row r="37" spans="2:26" ht="19.5" customHeight="1" x14ac:dyDescent="0.2">
      <c r="B37" s="313" t="s">
        <v>389</v>
      </c>
      <c r="C37" s="314"/>
      <c r="D37" s="314"/>
      <c r="E37" s="315"/>
      <c r="F37" s="63" t="s">
        <v>696</v>
      </c>
      <c r="G37" s="63">
        <v>237</v>
      </c>
      <c r="H37" s="458">
        <v>12</v>
      </c>
      <c r="I37" s="458"/>
      <c r="J37" s="458"/>
      <c r="K37" s="271">
        <f>Q251</f>
        <v>0</v>
      </c>
      <c r="L37" s="273"/>
      <c r="M37" s="454">
        <v>8</v>
      </c>
      <c r="N37" s="455"/>
      <c r="O37" s="64">
        <f>Q252</f>
        <v>0</v>
      </c>
      <c r="P37" s="271">
        <f>Q254</f>
        <v>0</v>
      </c>
      <c r="Q37" s="273"/>
      <c r="R37" s="271">
        <f>Q253</f>
        <v>0</v>
      </c>
      <c r="S37" s="273"/>
      <c r="T37" s="468">
        <f t="shared" si="0"/>
        <v>0</v>
      </c>
      <c r="U37" s="469"/>
      <c r="V37" s="469"/>
      <c r="W37" s="469"/>
      <c r="X37" s="456">
        <f t="shared" si="1"/>
        <v>0</v>
      </c>
      <c r="Y37" s="457"/>
      <c r="Z37" s="457"/>
    </row>
    <row r="38" spans="2:26" ht="19.5" customHeight="1" x14ac:dyDescent="0.2">
      <c r="B38" s="313" t="s">
        <v>390</v>
      </c>
      <c r="C38" s="314"/>
      <c r="D38" s="314"/>
      <c r="E38" s="315"/>
      <c r="F38" s="63" t="s">
        <v>698</v>
      </c>
      <c r="G38" s="63">
        <v>255</v>
      </c>
      <c r="H38" s="458">
        <v>1</v>
      </c>
      <c r="I38" s="458"/>
      <c r="J38" s="458"/>
      <c r="K38" s="271">
        <f>Q257</f>
        <v>0</v>
      </c>
      <c r="L38" s="273"/>
      <c r="M38" s="454">
        <v>0</v>
      </c>
      <c r="N38" s="455"/>
      <c r="O38" s="64">
        <f>Q258</f>
        <v>0</v>
      </c>
      <c r="P38" s="271">
        <f>Q260</f>
        <v>0</v>
      </c>
      <c r="Q38" s="273"/>
      <c r="R38" s="271">
        <f>Q259</f>
        <v>0</v>
      </c>
      <c r="S38" s="273"/>
      <c r="T38" s="468">
        <f t="shared" si="0"/>
        <v>0</v>
      </c>
      <c r="U38" s="469"/>
      <c r="V38" s="469"/>
      <c r="W38" s="469"/>
      <c r="X38" s="456" t="e">
        <f t="shared" si="1"/>
        <v>#DIV/0!</v>
      </c>
      <c r="Y38" s="457"/>
      <c r="Z38" s="457"/>
    </row>
    <row r="39" spans="2:26" ht="19.5" customHeight="1" x14ac:dyDescent="0.2">
      <c r="B39" s="313" t="s">
        <v>391</v>
      </c>
      <c r="C39" s="314"/>
      <c r="D39" s="314"/>
      <c r="E39" s="315"/>
      <c r="F39" s="63" t="s">
        <v>720</v>
      </c>
      <c r="G39" s="63">
        <v>262</v>
      </c>
      <c r="H39" s="458">
        <v>39</v>
      </c>
      <c r="I39" s="458"/>
      <c r="J39" s="458"/>
      <c r="K39" s="271">
        <f>Q305</f>
        <v>0</v>
      </c>
      <c r="L39" s="273"/>
      <c r="M39" s="454">
        <v>0</v>
      </c>
      <c r="N39" s="455"/>
      <c r="O39" s="64">
        <f>Q306</f>
        <v>0</v>
      </c>
      <c r="P39" s="271">
        <f>Q308</f>
        <v>0</v>
      </c>
      <c r="Q39" s="273"/>
      <c r="R39" s="271">
        <f>Q307</f>
        <v>0</v>
      </c>
      <c r="S39" s="273"/>
      <c r="T39" s="468">
        <f t="shared" si="0"/>
        <v>0</v>
      </c>
      <c r="U39" s="469"/>
      <c r="V39" s="469"/>
      <c r="W39" s="469"/>
      <c r="X39" s="456" t="e">
        <f t="shared" si="1"/>
        <v>#DIV/0!</v>
      </c>
      <c r="Y39" s="457"/>
      <c r="Z39" s="457"/>
    </row>
    <row r="40" spans="2:26" ht="19.5" customHeight="1" x14ac:dyDescent="0.2">
      <c r="B40" s="313" t="s">
        <v>392</v>
      </c>
      <c r="C40" s="314"/>
      <c r="D40" s="314"/>
      <c r="E40" s="315"/>
      <c r="F40" s="63" t="s">
        <v>729</v>
      </c>
      <c r="G40" s="63">
        <v>309</v>
      </c>
      <c r="H40" s="458">
        <v>12</v>
      </c>
      <c r="I40" s="458"/>
      <c r="J40" s="458"/>
      <c r="K40" s="271">
        <f>Q323</f>
        <v>0</v>
      </c>
      <c r="L40" s="273"/>
      <c r="M40" s="454">
        <v>11</v>
      </c>
      <c r="N40" s="455"/>
      <c r="O40" s="64">
        <f>Q324</f>
        <v>0</v>
      </c>
      <c r="P40" s="271">
        <f>Q326</f>
        <v>0</v>
      </c>
      <c r="Q40" s="273"/>
      <c r="R40" s="271">
        <f>Q325</f>
        <v>0</v>
      </c>
      <c r="S40" s="273"/>
      <c r="T40" s="468">
        <f t="shared" si="0"/>
        <v>0</v>
      </c>
      <c r="U40" s="469"/>
      <c r="V40" s="469"/>
      <c r="W40" s="469"/>
      <c r="X40" s="456">
        <f t="shared" si="1"/>
        <v>0</v>
      </c>
      <c r="Y40" s="457"/>
      <c r="Z40" s="457"/>
    </row>
    <row r="41" spans="2:26" ht="19.5" customHeight="1" x14ac:dyDescent="0.2">
      <c r="B41" s="313" t="s">
        <v>393</v>
      </c>
      <c r="C41" s="314"/>
      <c r="D41" s="314"/>
      <c r="E41" s="315"/>
      <c r="F41" s="63" t="s">
        <v>745</v>
      </c>
      <c r="G41" s="63">
        <v>328</v>
      </c>
      <c r="H41" s="458">
        <v>3</v>
      </c>
      <c r="I41" s="458"/>
      <c r="J41" s="458"/>
      <c r="K41" s="271">
        <f>Q332</f>
        <v>0</v>
      </c>
      <c r="L41" s="273"/>
      <c r="M41" s="454">
        <v>2</v>
      </c>
      <c r="N41" s="455"/>
      <c r="O41" s="64">
        <f>Q333</f>
        <v>0</v>
      </c>
      <c r="P41" s="271">
        <f>Q335</f>
        <v>0</v>
      </c>
      <c r="Q41" s="273"/>
      <c r="R41" s="271">
        <f>Q334</f>
        <v>0</v>
      </c>
      <c r="S41" s="273"/>
      <c r="T41" s="468">
        <f t="shared" si="0"/>
        <v>0</v>
      </c>
      <c r="U41" s="469"/>
      <c r="V41" s="469"/>
      <c r="W41" s="469"/>
      <c r="X41" s="456">
        <f t="shared" si="1"/>
        <v>0</v>
      </c>
      <c r="Y41" s="457"/>
      <c r="Z41" s="457"/>
    </row>
    <row r="42" spans="2:26" ht="19.5" customHeight="1" x14ac:dyDescent="0.2">
      <c r="B42" s="313" t="s">
        <v>394</v>
      </c>
      <c r="C42" s="314"/>
      <c r="D42" s="314"/>
      <c r="E42" s="315"/>
      <c r="F42" s="63" t="s">
        <v>748</v>
      </c>
      <c r="G42" s="63">
        <v>336</v>
      </c>
      <c r="H42" s="458">
        <v>10</v>
      </c>
      <c r="I42" s="458"/>
      <c r="J42" s="458"/>
      <c r="K42" s="271">
        <f>Q348</f>
        <v>0</v>
      </c>
      <c r="L42" s="273"/>
      <c r="M42" s="454">
        <v>0</v>
      </c>
      <c r="N42" s="483"/>
      <c r="O42" s="64">
        <f>Q349</f>
        <v>0</v>
      </c>
      <c r="P42" s="271">
        <f>Q351</f>
        <v>0</v>
      </c>
      <c r="Q42" s="273"/>
      <c r="R42" s="271">
        <f>Q350</f>
        <v>0</v>
      </c>
      <c r="S42" s="273"/>
      <c r="T42" s="468">
        <f t="shared" si="0"/>
        <v>0</v>
      </c>
      <c r="U42" s="469"/>
      <c r="V42" s="469"/>
      <c r="W42" s="469"/>
      <c r="X42" s="456" t="e">
        <f t="shared" si="1"/>
        <v>#DIV/0!</v>
      </c>
      <c r="Y42" s="457"/>
      <c r="Z42" s="457"/>
    </row>
    <row r="43" spans="2:26" ht="19.5" customHeight="1" x14ac:dyDescent="0.2">
      <c r="B43" s="313" t="s">
        <v>395</v>
      </c>
      <c r="C43" s="314"/>
      <c r="D43" s="314"/>
      <c r="E43" s="315"/>
      <c r="F43" s="63" t="s">
        <v>841</v>
      </c>
      <c r="G43" s="63">
        <v>353</v>
      </c>
      <c r="H43" s="458">
        <v>14</v>
      </c>
      <c r="I43" s="458"/>
      <c r="J43" s="458"/>
      <c r="K43" s="271">
        <f>Q368</f>
        <v>0</v>
      </c>
      <c r="L43" s="273"/>
      <c r="M43" s="454">
        <v>7</v>
      </c>
      <c r="N43" s="455"/>
      <c r="O43" s="64">
        <f>Q369</f>
        <v>0</v>
      </c>
      <c r="P43" s="271">
        <f>Q371</f>
        <v>0</v>
      </c>
      <c r="Q43" s="273"/>
      <c r="R43" s="271">
        <f>Q370</f>
        <v>0</v>
      </c>
      <c r="S43" s="273"/>
      <c r="T43" s="468">
        <f t="shared" si="0"/>
        <v>0</v>
      </c>
      <c r="U43" s="469"/>
      <c r="V43" s="469"/>
      <c r="W43" s="469"/>
      <c r="X43" s="456">
        <f t="shared" si="1"/>
        <v>0</v>
      </c>
      <c r="Y43" s="457"/>
      <c r="Z43" s="457"/>
    </row>
    <row r="44" spans="2:26" ht="19.5" customHeight="1" x14ac:dyDescent="0.2">
      <c r="B44" s="313" t="s">
        <v>396</v>
      </c>
      <c r="C44" s="314"/>
      <c r="D44" s="314"/>
      <c r="E44" s="315"/>
      <c r="F44" s="63" t="s">
        <v>850</v>
      </c>
      <c r="G44" s="63">
        <v>372</v>
      </c>
      <c r="H44" s="458">
        <v>12</v>
      </c>
      <c r="I44" s="458"/>
      <c r="J44" s="458"/>
      <c r="K44" s="271">
        <f>Q393</f>
        <v>0</v>
      </c>
      <c r="L44" s="273"/>
      <c r="M44" s="454">
        <v>10</v>
      </c>
      <c r="N44" s="455"/>
      <c r="O44" s="64">
        <f>Q394</f>
        <v>0</v>
      </c>
      <c r="P44" s="271">
        <f>Q396</f>
        <v>0</v>
      </c>
      <c r="Q44" s="273"/>
      <c r="R44" s="271">
        <f>Q395</f>
        <v>0</v>
      </c>
      <c r="S44" s="273"/>
      <c r="T44" s="468">
        <f t="shared" si="0"/>
        <v>0</v>
      </c>
      <c r="U44" s="469"/>
      <c r="V44" s="469"/>
      <c r="W44" s="469"/>
      <c r="X44" s="456">
        <f t="shared" si="1"/>
        <v>0</v>
      </c>
      <c r="Y44" s="457"/>
      <c r="Z44" s="457"/>
    </row>
    <row r="45" spans="2:26" ht="19.5" customHeight="1" x14ac:dyDescent="0.2">
      <c r="B45" s="313" t="s">
        <v>397</v>
      </c>
      <c r="C45" s="314"/>
      <c r="D45" s="314"/>
      <c r="E45" s="315"/>
      <c r="F45" s="63" t="s">
        <v>910</v>
      </c>
      <c r="G45" s="63">
        <v>397</v>
      </c>
      <c r="H45" s="458">
        <v>4</v>
      </c>
      <c r="I45" s="458"/>
      <c r="J45" s="458"/>
      <c r="K45" s="271">
        <f>Q402</f>
        <v>0</v>
      </c>
      <c r="L45" s="273"/>
      <c r="M45" s="454">
        <v>3</v>
      </c>
      <c r="N45" s="455"/>
      <c r="O45" s="64">
        <f>Q403</f>
        <v>0</v>
      </c>
      <c r="P45" s="271">
        <f>Q405</f>
        <v>0</v>
      </c>
      <c r="Q45" s="273"/>
      <c r="R45" s="271">
        <f>Q404</f>
        <v>0</v>
      </c>
      <c r="S45" s="273"/>
      <c r="T45" s="468">
        <f t="shared" si="0"/>
        <v>0</v>
      </c>
      <c r="U45" s="469"/>
      <c r="V45" s="469"/>
      <c r="W45" s="469"/>
      <c r="X45" s="456">
        <f t="shared" si="1"/>
        <v>0</v>
      </c>
      <c r="Y45" s="457"/>
      <c r="Z45" s="457"/>
    </row>
    <row r="46" spans="2:26" ht="19.5" customHeight="1" x14ac:dyDescent="0.2">
      <c r="B46" s="313" t="s">
        <v>398</v>
      </c>
      <c r="C46" s="314"/>
      <c r="D46" s="314"/>
      <c r="E46" s="315"/>
      <c r="F46" s="63" t="s">
        <v>2208</v>
      </c>
      <c r="G46" s="63">
        <v>406</v>
      </c>
      <c r="H46" s="458">
        <v>10</v>
      </c>
      <c r="I46" s="458"/>
      <c r="J46" s="458"/>
      <c r="K46" s="271">
        <f>Q418</f>
        <v>0</v>
      </c>
      <c r="L46" s="273"/>
      <c r="M46" s="454">
        <v>10</v>
      </c>
      <c r="N46" s="455"/>
      <c r="O46" s="64">
        <f>Q419</f>
        <v>0</v>
      </c>
      <c r="P46" s="271">
        <f>Q421</f>
        <v>0</v>
      </c>
      <c r="Q46" s="273"/>
      <c r="R46" s="271">
        <f>Q420</f>
        <v>0</v>
      </c>
      <c r="S46" s="273"/>
      <c r="T46" s="468">
        <f t="shared" si="0"/>
        <v>0</v>
      </c>
      <c r="U46" s="469"/>
      <c r="V46" s="469"/>
      <c r="W46" s="469"/>
      <c r="X46" s="456">
        <f t="shared" si="1"/>
        <v>0</v>
      </c>
      <c r="Y46" s="457"/>
      <c r="Z46" s="457"/>
    </row>
    <row r="47" spans="2:26" ht="28.5" customHeight="1" thickBot="1" x14ac:dyDescent="0.25">
      <c r="B47" s="444" t="s">
        <v>399</v>
      </c>
      <c r="C47" s="445"/>
      <c r="D47" s="445"/>
      <c r="E47" s="446"/>
      <c r="F47" s="63" t="s">
        <v>2219</v>
      </c>
      <c r="G47" s="63">
        <v>422</v>
      </c>
      <c r="H47" s="493">
        <v>23</v>
      </c>
      <c r="I47" s="493"/>
      <c r="J47" s="493"/>
      <c r="K47" s="494">
        <f>Q449</f>
        <v>0</v>
      </c>
      <c r="L47" s="495"/>
      <c r="M47" s="496">
        <v>14</v>
      </c>
      <c r="N47" s="497"/>
      <c r="O47" s="166">
        <f>Q450</f>
        <v>0</v>
      </c>
      <c r="P47" s="494">
        <f>Q452</f>
        <v>0</v>
      </c>
      <c r="Q47" s="495"/>
      <c r="R47" s="494">
        <f>Q451</f>
        <v>0</v>
      </c>
      <c r="S47" s="495"/>
      <c r="T47" s="485">
        <f t="shared" si="0"/>
        <v>0</v>
      </c>
      <c r="U47" s="486"/>
      <c r="V47" s="486"/>
      <c r="W47" s="486"/>
      <c r="X47" s="487">
        <f t="shared" si="1"/>
        <v>0</v>
      </c>
      <c r="Y47" s="488"/>
      <c r="Z47" s="488"/>
    </row>
    <row r="48" spans="2:26" ht="19.5" customHeight="1" thickTop="1" thickBot="1" x14ac:dyDescent="0.25">
      <c r="B48" s="313" t="s">
        <v>42</v>
      </c>
      <c r="C48" s="314"/>
      <c r="D48" s="314"/>
      <c r="E48" s="314"/>
      <c r="F48" s="314"/>
      <c r="G48" s="314"/>
      <c r="H48" s="489">
        <f>SUM(H25:J47)</f>
        <v>237</v>
      </c>
      <c r="I48" s="489"/>
      <c r="J48" s="489"/>
      <c r="K48" s="490">
        <f>SUM(K25:L47)</f>
        <v>0</v>
      </c>
      <c r="L48" s="490"/>
      <c r="M48" s="498">
        <f>SUM(M25:N47)</f>
        <v>91</v>
      </c>
      <c r="N48" s="498"/>
      <c r="O48" s="167">
        <f>SUM(O25:O47)</f>
        <v>0</v>
      </c>
      <c r="P48" s="490">
        <f>SUM(P25:Q47)</f>
        <v>0</v>
      </c>
      <c r="Q48" s="490"/>
      <c r="R48" s="490">
        <f>SUM(R25:S47)</f>
        <v>0</v>
      </c>
      <c r="S48" s="490"/>
      <c r="T48" s="491">
        <f>P48/(H48-K48)*100</f>
        <v>0</v>
      </c>
      <c r="U48" s="491"/>
      <c r="V48" s="491"/>
      <c r="W48" s="491"/>
      <c r="X48" s="491">
        <f>R48/(M48-O48)*100</f>
        <v>0</v>
      </c>
      <c r="Y48" s="492"/>
      <c r="Z48" s="492"/>
    </row>
    <row r="49" spans="1:26" ht="19.5" customHeight="1" thickTop="1" x14ac:dyDescent="0.2">
      <c r="B49" s="499" t="s">
        <v>3427</v>
      </c>
      <c r="C49" s="499"/>
      <c r="D49" s="499"/>
      <c r="E49" s="499"/>
      <c r="F49" s="499"/>
      <c r="G49" s="499"/>
      <c r="H49" s="420" t="str">
        <f>IF(AND(T48&gt;=90,X48=100),"Yes","No")</f>
        <v>No</v>
      </c>
      <c r="I49" s="421"/>
      <c r="J49" s="421"/>
      <c r="K49" s="421"/>
      <c r="L49" s="422"/>
      <c r="M49" s="405"/>
      <c r="N49" s="406"/>
      <c r="O49" s="406"/>
      <c r="P49" s="406"/>
      <c r="Q49" s="406"/>
      <c r="R49" s="406"/>
      <c r="S49" s="406"/>
      <c r="T49" s="406"/>
      <c r="U49" s="406"/>
      <c r="V49" s="406"/>
      <c r="W49" s="406"/>
      <c r="X49" s="406"/>
      <c r="Y49" s="406"/>
      <c r="Z49" s="407"/>
    </row>
    <row r="50" spans="1:26" ht="19.5" customHeight="1" x14ac:dyDescent="0.2">
      <c r="B50" s="271" t="s">
        <v>400</v>
      </c>
      <c r="C50" s="272"/>
      <c r="D50" s="272"/>
      <c r="E50" s="272"/>
      <c r="F50" s="272"/>
      <c r="G50" s="272"/>
      <c r="H50" s="267">
        <f>H48-K48</f>
        <v>237</v>
      </c>
      <c r="I50" s="267"/>
      <c r="J50" s="267"/>
      <c r="K50" s="313"/>
      <c r="L50" s="314"/>
      <c r="M50" s="314"/>
      <c r="N50" s="314"/>
      <c r="O50" s="314"/>
      <c r="P50" s="314"/>
      <c r="Q50" s="314"/>
      <c r="R50" s="314"/>
      <c r="S50" s="314"/>
      <c r="T50" s="314"/>
      <c r="U50" s="314"/>
      <c r="V50" s="314"/>
      <c r="W50" s="314"/>
      <c r="X50" s="314"/>
      <c r="Y50" s="314"/>
      <c r="Z50" s="315"/>
    </row>
    <row r="51" spans="1:26" ht="19.5" customHeight="1" x14ac:dyDescent="0.2">
      <c r="B51" s="500"/>
      <c r="C51" s="501"/>
      <c r="D51" s="501"/>
      <c r="E51" s="501"/>
      <c r="F51" s="501"/>
      <c r="G51" s="501"/>
      <c r="H51" s="501"/>
      <c r="I51" s="501"/>
      <c r="J51" s="501"/>
      <c r="K51" s="501"/>
      <c r="L51" s="501"/>
      <c r="M51" s="501"/>
      <c r="N51" s="501"/>
      <c r="O51" s="501"/>
      <c r="P51" s="501"/>
      <c r="Q51" s="501"/>
      <c r="R51" s="501"/>
      <c r="S51" s="501"/>
      <c r="T51" s="501"/>
      <c r="U51" s="501"/>
      <c r="V51" s="501"/>
      <c r="W51" s="501"/>
      <c r="X51" s="501"/>
      <c r="Y51" s="501"/>
      <c r="Z51" s="502"/>
    </row>
    <row r="52" spans="1:26" ht="35.25" customHeight="1" x14ac:dyDescent="0.2">
      <c r="A52" s="5"/>
      <c r="B52" s="6"/>
      <c r="C52" s="357" t="s">
        <v>45</v>
      </c>
      <c r="D52" s="357"/>
      <c r="E52" s="357"/>
      <c r="F52" s="357"/>
      <c r="G52" s="364"/>
      <c r="H52" s="7" t="s">
        <v>46</v>
      </c>
      <c r="I52" s="511" t="s">
        <v>401</v>
      </c>
      <c r="J52" s="511"/>
      <c r="K52" s="511"/>
      <c r="L52" s="511"/>
      <c r="M52" s="511"/>
      <c r="N52" s="511"/>
      <c r="O52" s="511"/>
      <c r="P52" s="511"/>
      <c r="Q52" s="35" t="s">
        <v>13</v>
      </c>
      <c r="R52" s="258" t="s">
        <v>48</v>
      </c>
      <c r="S52" s="259"/>
      <c r="T52" s="259"/>
      <c r="U52" s="259"/>
      <c r="V52" s="259"/>
      <c r="W52" s="259"/>
      <c r="X52" s="259"/>
      <c r="Y52" s="259"/>
      <c r="Z52" s="260"/>
    </row>
    <row r="53" spans="1:26" ht="19.5" customHeight="1" x14ac:dyDescent="0.2">
      <c r="A53" s="5"/>
      <c r="B53" s="6">
        <v>3</v>
      </c>
      <c r="C53" s="414" t="s">
        <v>402</v>
      </c>
      <c r="D53" s="415"/>
      <c r="E53" s="415"/>
      <c r="F53" s="415"/>
      <c r="G53" s="415"/>
      <c r="H53" s="415"/>
      <c r="I53" s="415"/>
      <c r="J53" s="415"/>
      <c r="K53" s="415"/>
      <c r="L53" s="415"/>
      <c r="M53" s="415"/>
      <c r="N53" s="415"/>
      <c r="O53" s="415"/>
      <c r="P53" s="416"/>
      <c r="Q53" s="200"/>
      <c r="R53" s="508"/>
      <c r="S53" s="509"/>
      <c r="T53" s="509"/>
      <c r="U53" s="509"/>
      <c r="V53" s="509"/>
      <c r="W53" s="509"/>
      <c r="X53" s="509"/>
      <c r="Y53" s="509"/>
      <c r="Z53" s="510"/>
    </row>
    <row r="54" spans="1:26" s="5" customFormat="1" ht="19.5" customHeight="1" x14ac:dyDescent="0.2">
      <c r="B54" s="6" t="s">
        <v>403</v>
      </c>
      <c r="C54" s="414" t="s">
        <v>404</v>
      </c>
      <c r="D54" s="415"/>
      <c r="E54" s="415"/>
      <c r="F54" s="415"/>
      <c r="G54" s="415"/>
      <c r="H54" s="415"/>
      <c r="I54" s="415"/>
      <c r="J54" s="415"/>
      <c r="K54" s="415"/>
      <c r="L54" s="415"/>
      <c r="M54" s="415"/>
      <c r="N54" s="415"/>
      <c r="O54" s="415"/>
      <c r="P54" s="416"/>
      <c r="Q54" s="200"/>
      <c r="R54" s="508"/>
      <c r="S54" s="509"/>
      <c r="T54" s="509"/>
      <c r="U54" s="509"/>
      <c r="V54" s="509"/>
      <c r="W54" s="509"/>
      <c r="X54" s="509"/>
      <c r="Y54" s="509"/>
      <c r="Z54" s="510"/>
    </row>
    <row r="55" spans="1:26" s="5" customFormat="1" ht="19.5" customHeight="1" x14ac:dyDescent="0.2">
      <c r="B55" s="6" t="s">
        <v>405</v>
      </c>
      <c r="C55" s="414" t="s">
        <v>378</v>
      </c>
      <c r="D55" s="415"/>
      <c r="E55" s="415"/>
      <c r="F55" s="415"/>
      <c r="G55" s="415"/>
      <c r="H55" s="415"/>
      <c r="I55" s="415"/>
      <c r="J55" s="415"/>
      <c r="K55" s="415"/>
      <c r="L55" s="415"/>
      <c r="M55" s="415"/>
      <c r="N55" s="415"/>
      <c r="O55" s="415"/>
      <c r="P55" s="416"/>
      <c r="Q55" s="66"/>
      <c r="R55" s="508"/>
      <c r="S55" s="509"/>
      <c r="T55" s="509"/>
      <c r="U55" s="509"/>
      <c r="V55" s="509"/>
      <c r="W55" s="509"/>
      <c r="X55" s="509"/>
      <c r="Y55" s="509"/>
      <c r="Z55" s="510"/>
    </row>
    <row r="56" spans="1:26" ht="30" customHeight="1" x14ac:dyDescent="0.2">
      <c r="B56" s="11" t="s">
        <v>406</v>
      </c>
      <c r="C56" s="255" t="s">
        <v>407</v>
      </c>
      <c r="D56" s="256"/>
      <c r="E56" s="256"/>
      <c r="F56" s="256"/>
      <c r="G56" s="257"/>
      <c r="H56" s="36"/>
      <c r="I56" s="388" t="s">
        <v>2930</v>
      </c>
      <c r="J56" s="389"/>
      <c r="K56" s="389"/>
      <c r="L56" s="389"/>
      <c r="M56" s="389"/>
      <c r="N56" s="389"/>
      <c r="O56" s="389"/>
      <c r="P56" s="390"/>
      <c r="Q56" s="15"/>
      <c r="R56" s="391"/>
      <c r="S56" s="392"/>
      <c r="T56" s="392"/>
      <c r="U56" s="392"/>
      <c r="V56" s="392"/>
      <c r="W56" s="392"/>
      <c r="X56" s="392"/>
      <c r="Y56" s="392"/>
      <c r="Z56" s="393"/>
    </row>
    <row r="57" spans="1:26" ht="48.75" customHeight="1" x14ac:dyDescent="0.2">
      <c r="B57" s="11" t="s">
        <v>408</v>
      </c>
      <c r="C57" s="255" t="s">
        <v>409</v>
      </c>
      <c r="D57" s="256"/>
      <c r="E57" s="256"/>
      <c r="F57" s="256"/>
      <c r="G57" s="257"/>
      <c r="H57" s="36"/>
      <c r="I57" s="255" t="s">
        <v>410</v>
      </c>
      <c r="J57" s="256"/>
      <c r="K57" s="256"/>
      <c r="L57" s="256"/>
      <c r="M57" s="256"/>
      <c r="N57" s="256"/>
      <c r="O57" s="256"/>
      <c r="P57" s="257"/>
      <c r="Q57" s="17"/>
      <c r="R57" s="391"/>
      <c r="S57" s="392"/>
      <c r="T57" s="392"/>
      <c r="U57" s="392"/>
      <c r="V57" s="392"/>
      <c r="W57" s="392"/>
      <c r="X57" s="392"/>
      <c r="Y57" s="392"/>
      <c r="Z57" s="393"/>
    </row>
    <row r="58" spans="1:26" ht="25.5" customHeight="1" x14ac:dyDescent="0.2">
      <c r="B58" s="262" t="s">
        <v>92</v>
      </c>
      <c r="C58" s="263"/>
      <c r="D58" s="263"/>
      <c r="E58" s="263"/>
      <c r="F58" s="263"/>
      <c r="G58" s="263"/>
      <c r="H58" s="263"/>
      <c r="I58" s="263"/>
      <c r="J58" s="263"/>
      <c r="K58" s="263"/>
      <c r="L58" s="263"/>
      <c r="M58" s="263"/>
      <c r="N58" s="263"/>
      <c r="O58" s="263"/>
      <c r="P58" s="264"/>
      <c r="Q58" s="37">
        <f>COUNTIF(Q56:Q57,"N/A")</f>
        <v>0</v>
      </c>
      <c r="R58" s="361"/>
      <c r="S58" s="362"/>
      <c r="T58" s="362"/>
      <c r="U58" s="362"/>
      <c r="V58" s="362"/>
      <c r="W58" s="362"/>
      <c r="X58" s="362"/>
      <c r="Y58" s="362"/>
      <c r="Z58" s="363"/>
    </row>
    <row r="59" spans="1:26" ht="25.5" customHeight="1" x14ac:dyDescent="0.2">
      <c r="B59" s="266" t="s">
        <v>812</v>
      </c>
      <c r="C59" s="266"/>
      <c r="D59" s="266"/>
      <c r="E59" s="266"/>
      <c r="F59" s="266"/>
      <c r="G59" s="266"/>
      <c r="H59" s="266"/>
      <c r="I59" s="266"/>
      <c r="J59" s="266"/>
      <c r="K59" s="266"/>
      <c r="L59" s="266"/>
      <c r="M59" s="266"/>
      <c r="N59" s="266"/>
      <c r="O59" s="266"/>
      <c r="P59" s="266"/>
      <c r="Q59" s="66">
        <f>COUNTIFS(H56:H57,"M",Q56:Q57,"N/A")</f>
        <v>0</v>
      </c>
      <c r="R59" s="361"/>
      <c r="S59" s="362"/>
      <c r="T59" s="362"/>
      <c r="U59" s="362"/>
      <c r="V59" s="362"/>
      <c r="W59" s="362"/>
      <c r="X59" s="362"/>
      <c r="Y59" s="362"/>
      <c r="Z59" s="363"/>
    </row>
    <row r="60" spans="1:26" ht="25.5" customHeight="1" x14ac:dyDescent="0.2">
      <c r="B60" s="266" t="s">
        <v>813</v>
      </c>
      <c r="C60" s="266"/>
      <c r="D60" s="266"/>
      <c r="E60" s="266"/>
      <c r="F60" s="266"/>
      <c r="G60" s="266"/>
      <c r="H60" s="266"/>
      <c r="I60" s="266"/>
      <c r="J60" s="266"/>
      <c r="K60" s="266"/>
      <c r="L60" s="266"/>
      <c r="M60" s="266"/>
      <c r="N60" s="266"/>
      <c r="O60" s="266"/>
      <c r="P60" s="266"/>
      <c r="Q60" s="66">
        <f>COUNTIFS(H56:H57,"M",Q56:Q57,"1")</f>
        <v>0</v>
      </c>
      <c r="R60" s="361"/>
      <c r="S60" s="362"/>
      <c r="T60" s="362"/>
      <c r="U60" s="362"/>
      <c r="V60" s="362"/>
      <c r="W60" s="362"/>
      <c r="X60" s="362"/>
      <c r="Y60" s="362"/>
      <c r="Z60" s="363"/>
    </row>
    <row r="61" spans="1:26" ht="24.95" customHeight="1" x14ac:dyDescent="0.2">
      <c r="B61" s="266" t="s">
        <v>93</v>
      </c>
      <c r="C61" s="266"/>
      <c r="D61" s="266"/>
      <c r="E61" s="266"/>
      <c r="F61" s="266"/>
      <c r="G61" s="266"/>
      <c r="H61" s="266"/>
      <c r="I61" s="266"/>
      <c r="J61" s="266"/>
      <c r="K61" s="266"/>
      <c r="L61" s="266"/>
      <c r="M61" s="266"/>
      <c r="N61" s="266"/>
      <c r="O61" s="266"/>
      <c r="P61" s="262"/>
      <c r="Q61" s="201">
        <f>SUM(Q56:Q57)</f>
        <v>0</v>
      </c>
      <c r="R61" s="361"/>
      <c r="S61" s="362"/>
      <c r="T61" s="362"/>
      <c r="U61" s="362"/>
      <c r="V61" s="362"/>
      <c r="W61" s="362"/>
      <c r="X61" s="362"/>
      <c r="Y61" s="362"/>
      <c r="Z61" s="363"/>
    </row>
    <row r="62" spans="1:26" ht="19.5" customHeight="1" x14ac:dyDescent="0.2">
      <c r="B62" s="9">
        <v>4</v>
      </c>
      <c r="C62" s="414" t="s">
        <v>411</v>
      </c>
      <c r="D62" s="415"/>
      <c r="E62" s="415"/>
      <c r="F62" s="415"/>
      <c r="G62" s="415"/>
      <c r="H62" s="415"/>
      <c r="I62" s="415"/>
      <c r="J62" s="415"/>
      <c r="K62" s="415"/>
      <c r="L62" s="415"/>
      <c r="M62" s="415"/>
      <c r="N62" s="415"/>
      <c r="O62" s="415"/>
      <c r="P62" s="416"/>
      <c r="Q62" s="200"/>
      <c r="R62" s="508"/>
      <c r="S62" s="509"/>
      <c r="T62" s="509"/>
      <c r="U62" s="509"/>
      <c r="V62" s="509"/>
      <c r="W62" s="509"/>
      <c r="X62" s="509"/>
      <c r="Y62" s="509"/>
      <c r="Z62" s="510"/>
    </row>
    <row r="63" spans="1:26" ht="19.5" customHeight="1" x14ac:dyDescent="0.2">
      <c r="B63" s="6" t="s">
        <v>412</v>
      </c>
      <c r="C63" s="414" t="s">
        <v>379</v>
      </c>
      <c r="D63" s="415"/>
      <c r="E63" s="415"/>
      <c r="F63" s="415"/>
      <c r="G63" s="415"/>
      <c r="H63" s="415"/>
      <c r="I63" s="415"/>
      <c r="J63" s="415"/>
      <c r="K63" s="415"/>
      <c r="L63" s="415"/>
      <c r="M63" s="415"/>
      <c r="N63" s="415"/>
      <c r="O63" s="415"/>
      <c r="P63" s="416"/>
      <c r="Q63" s="200"/>
      <c r="R63" s="508"/>
      <c r="S63" s="509"/>
      <c r="T63" s="509"/>
      <c r="U63" s="509"/>
      <c r="V63" s="509"/>
      <c r="W63" s="509"/>
      <c r="X63" s="509"/>
      <c r="Y63" s="509"/>
      <c r="Z63" s="510"/>
    </row>
    <row r="64" spans="1:26" ht="58.5" customHeight="1" x14ac:dyDescent="0.2">
      <c r="B64" s="11" t="s">
        <v>413</v>
      </c>
      <c r="C64" s="255" t="s">
        <v>414</v>
      </c>
      <c r="D64" s="256"/>
      <c r="E64" s="256"/>
      <c r="F64" s="256"/>
      <c r="G64" s="257"/>
      <c r="H64" s="36"/>
      <c r="I64" s="409" t="s">
        <v>415</v>
      </c>
      <c r="J64" s="408"/>
      <c r="K64" s="408"/>
      <c r="L64" s="408"/>
      <c r="M64" s="408"/>
      <c r="N64" s="408"/>
      <c r="O64" s="408"/>
      <c r="P64" s="410"/>
      <c r="Q64" s="15"/>
      <c r="R64" s="391"/>
      <c r="S64" s="392"/>
      <c r="T64" s="392"/>
      <c r="U64" s="392"/>
      <c r="V64" s="392"/>
      <c r="W64" s="392"/>
      <c r="X64" s="392"/>
      <c r="Y64" s="392"/>
      <c r="Z64" s="393"/>
    </row>
    <row r="65" spans="1:26" ht="61.5" customHeight="1" x14ac:dyDescent="0.2">
      <c r="A65" s="38"/>
      <c r="B65" s="11" t="s">
        <v>416</v>
      </c>
      <c r="C65" s="388" t="s">
        <v>417</v>
      </c>
      <c r="D65" s="389"/>
      <c r="E65" s="389"/>
      <c r="F65" s="389"/>
      <c r="G65" s="390"/>
      <c r="H65" s="36"/>
      <c r="I65" s="255" t="s">
        <v>418</v>
      </c>
      <c r="J65" s="256"/>
      <c r="K65" s="256"/>
      <c r="L65" s="256"/>
      <c r="M65" s="256"/>
      <c r="N65" s="256"/>
      <c r="O65" s="256"/>
      <c r="P65" s="257"/>
      <c r="Q65" s="15"/>
      <c r="R65" s="391"/>
      <c r="S65" s="392"/>
      <c r="T65" s="392"/>
      <c r="U65" s="392"/>
      <c r="V65" s="392"/>
      <c r="W65" s="392"/>
      <c r="X65" s="392"/>
      <c r="Y65" s="392"/>
      <c r="Z65" s="393"/>
    </row>
    <row r="66" spans="1:26" ht="23.25" customHeight="1" x14ac:dyDescent="0.2">
      <c r="A66" s="25"/>
      <c r="B66" s="39" t="s">
        <v>419</v>
      </c>
      <c r="C66" s="505" t="s">
        <v>2931</v>
      </c>
      <c r="D66" s="506"/>
      <c r="E66" s="506"/>
      <c r="F66" s="506"/>
      <c r="G66" s="507"/>
      <c r="H66" s="40"/>
      <c r="I66" s="388" t="s">
        <v>420</v>
      </c>
      <c r="J66" s="389"/>
      <c r="K66" s="389"/>
      <c r="L66" s="389"/>
      <c r="M66" s="389"/>
      <c r="N66" s="389"/>
      <c r="O66" s="389"/>
      <c r="P66" s="390"/>
      <c r="Q66" s="17"/>
      <c r="R66" s="396"/>
      <c r="S66" s="397"/>
      <c r="T66" s="397"/>
      <c r="U66" s="397"/>
      <c r="V66" s="397"/>
      <c r="W66" s="397"/>
      <c r="X66" s="397"/>
      <c r="Y66" s="397"/>
      <c r="Z66" s="398"/>
    </row>
    <row r="67" spans="1:26" ht="25.5" customHeight="1" x14ac:dyDescent="0.2">
      <c r="B67" s="262" t="s">
        <v>92</v>
      </c>
      <c r="C67" s="263"/>
      <c r="D67" s="263"/>
      <c r="E67" s="263"/>
      <c r="F67" s="263"/>
      <c r="G67" s="263"/>
      <c r="H67" s="263"/>
      <c r="I67" s="263"/>
      <c r="J67" s="263"/>
      <c r="K67" s="263"/>
      <c r="L67" s="263"/>
      <c r="M67" s="263"/>
      <c r="N67" s="263"/>
      <c r="O67" s="263"/>
      <c r="P67" s="264"/>
      <c r="Q67" s="37">
        <f>COUNTIF(Q64:Q66,"N/A")</f>
        <v>0</v>
      </c>
      <c r="R67" s="361"/>
      <c r="S67" s="362"/>
      <c r="T67" s="362"/>
      <c r="U67" s="362"/>
      <c r="V67" s="362"/>
      <c r="W67" s="362"/>
      <c r="X67" s="362"/>
      <c r="Y67" s="362"/>
      <c r="Z67" s="363"/>
    </row>
    <row r="68" spans="1:26" ht="25.5" customHeight="1" x14ac:dyDescent="0.2">
      <c r="B68" s="266" t="s">
        <v>812</v>
      </c>
      <c r="C68" s="266"/>
      <c r="D68" s="266"/>
      <c r="E68" s="266"/>
      <c r="F68" s="266"/>
      <c r="G68" s="266"/>
      <c r="H68" s="266"/>
      <c r="I68" s="266"/>
      <c r="J68" s="266"/>
      <c r="K68" s="266"/>
      <c r="L68" s="266"/>
      <c r="M68" s="266"/>
      <c r="N68" s="266"/>
      <c r="O68" s="266"/>
      <c r="P68" s="266"/>
      <c r="Q68" s="66">
        <f>COUNTIFS(H64:H66,"M",Q64:Q66,"N/A")</f>
        <v>0</v>
      </c>
      <c r="R68" s="361"/>
      <c r="S68" s="362"/>
      <c r="T68" s="362"/>
      <c r="U68" s="362"/>
      <c r="V68" s="362"/>
      <c r="W68" s="362"/>
      <c r="X68" s="362"/>
      <c r="Y68" s="362"/>
      <c r="Z68" s="363"/>
    </row>
    <row r="69" spans="1:26" ht="25.5" customHeight="1" x14ac:dyDescent="0.2">
      <c r="B69" s="266" t="s">
        <v>813</v>
      </c>
      <c r="C69" s="266"/>
      <c r="D69" s="266"/>
      <c r="E69" s="266"/>
      <c r="F69" s="266"/>
      <c r="G69" s="266"/>
      <c r="H69" s="266"/>
      <c r="I69" s="266"/>
      <c r="J69" s="266"/>
      <c r="K69" s="266"/>
      <c r="L69" s="266"/>
      <c r="M69" s="266"/>
      <c r="N69" s="266"/>
      <c r="O69" s="266"/>
      <c r="P69" s="266"/>
      <c r="Q69" s="66">
        <f>COUNTIFS(H64:H66,"M",Q64:Q66,"1")</f>
        <v>0</v>
      </c>
      <c r="R69" s="361"/>
      <c r="S69" s="362"/>
      <c r="T69" s="362"/>
      <c r="U69" s="362"/>
      <c r="V69" s="362"/>
      <c r="W69" s="362"/>
      <c r="X69" s="362"/>
      <c r="Y69" s="362"/>
      <c r="Z69" s="363"/>
    </row>
    <row r="70" spans="1:26" ht="25.5" customHeight="1" x14ac:dyDescent="0.2">
      <c r="B70" s="503" t="s">
        <v>93</v>
      </c>
      <c r="C70" s="504"/>
      <c r="D70" s="504"/>
      <c r="E70" s="504"/>
      <c r="F70" s="504"/>
      <c r="G70" s="504"/>
      <c r="H70" s="504"/>
      <c r="I70" s="504"/>
      <c r="J70" s="504"/>
      <c r="K70" s="504"/>
      <c r="L70" s="504"/>
      <c r="M70" s="504"/>
      <c r="N70" s="504"/>
      <c r="O70" s="504"/>
      <c r="P70" s="504"/>
      <c r="Q70" s="201">
        <f>SUM(Q64:Q66)</f>
        <v>0</v>
      </c>
      <c r="R70" s="361"/>
      <c r="S70" s="362"/>
      <c r="T70" s="362"/>
      <c r="U70" s="362"/>
      <c r="V70" s="362"/>
      <c r="W70" s="362"/>
      <c r="X70" s="362"/>
      <c r="Y70" s="362"/>
      <c r="Z70" s="363"/>
    </row>
    <row r="71" spans="1:26" ht="19.5" customHeight="1" x14ac:dyDescent="0.2">
      <c r="B71" s="6" t="s">
        <v>421</v>
      </c>
      <c r="C71" s="414" t="s">
        <v>422</v>
      </c>
      <c r="D71" s="415"/>
      <c r="E71" s="415"/>
      <c r="F71" s="415"/>
      <c r="G71" s="415"/>
      <c r="H71" s="415"/>
      <c r="I71" s="415"/>
      <c r="J71" s="415"/>
      <c r="K71" s="415"/>
      <c r="L71" s="415"/>
      <c r="M71" s="415"/>
      <c r="N71" s="415"/>
      <c r="O71" s="415"/>
      <c r="P71" s="416"/>
      <c r="Q71" s="200"/>
      <c r="R71" s="508"/>
      <c r="S71" s="509"/>
      <c r="T71" s="509"/>
      <c r="U71" s="509"/>
      <c r="V71" s="509"/>
      <c r="W71" s="509"/>
      <c r="X71" s="509"/>
      <c r="Y71" s="509"/>
      <c r="Z71" s="510"/>
    </row>
    <row r="72" spans="1:26" ht="85.5" customHeight="1" x14ac:dyDescent="0.2">
      <c r="B72" s="423"/>
      <c r="C72" s="425"/>
      <c r="D72" s="426"/>
      <c r="E72" s="426"/>
      <c r="F72" s="426"/>
      <c r="G72" s="427"/>
      <c r="H72" s="423"/>
      <c r="I72" s="431" t="s">
        <v>2817</v>
      </c>
      <c r="J72" s="432"/>
      <c r="K72" s="432"/>
      <c r="L72" s="432"/>
      <c r="M72" s="432"/>
      <c r="N72" s="432"/>
      <c r="O72" s="432"/>
      <c r="P72" s="433"/>
      <c r="Q72" s="437"/>
      <c r="R72" s="396"/>
      <c r="S72" s="397"/>
      <c r="T72" s="397"/>
      <c r="U72" s="397"/>
      <c r="V72" s="397"/>
      <c r="W72" s="397"/>
      <c r="X72" s="397"/>
      <c r="Y72" s="397"/>
      <c r="Z72" s="398"/>
    </row>
    <row r="73" spans="1:26" ht="72.75" customHeight="1" x14ac:dyDescent="0.2">
      <c r="B73" s="424"/>
      <c r="C73" s="428"/>
      <c r="D73" s="429"/>
      <c r="E73" s="429"/>
      <c r="F73" s="429"/>
      <c r="G73" s="430"/>
      <c r="H73" s="424"/>
      <c r="I73" s="434"/>
      <c r="J73" s="435"/>
      <c r="K73" s="435"/>
      <c r="L73" s="435"/>
      <c r="M73" s="435"/>
      <c r="N73" s="435"/>
      <c r="O73" s="435"/>
      <c r="P73" s="436"/>
      <c r="Q73" s="437"/>
      <c r="R73" s="402"/>
      <c r="S73" s="403"/>
      <c r="T73" s="403"/>
      <c r="U73" s="403"/>
      <c r="V73" s="403"/>
      <c r="W73" s="403"/>
      <c r="X73" s="403"/>
      <c r="Y73" s="403"/>
      <c r="Z73" s="404"/>
    </row>
    <row r="74" spans="1:26" ht="19.5" customHeight="1" x14ac:dyDescent="0.2">
      <c r="B74" s="6" t="s">
        <v>423</v>
      </c>
      <c r="C74" s="414" t="s">
        <v>380</v>
      </c>
      <c r="D74" s="415"/>
      <c r="E74" s="415"/>
      <c r="F74" s="415"/>
      <c r="G74" s="415"/>
      <c r="H74" s="415"/>
      <c r="I74" s="415"/>
      <c r="J74" s="415"/>
      <c r="K74" s="415"/>
      <c r="L74" s="415"/>
      <c r="M74" s="415"/>
      <c r="N74" s="415"/>
      <c r="O74" s="415"/>
      <c r="P74" s="416"/>
      <c r="Q74" s="200"/>
      <c r="R74" s="508"/>
      <c r="S74" s="509"/>
      <c r="T74" s="509"/>
      <c r="U74" s="509"/>
      <c r="V74" s="509"/>
      <c r="W74" s="509"/>
      <c r="X74" s="509"/>
      <c r="Y74" s="509"/>
      <c r="Z74" s="510"/>
    </row>
    <row r="75" spans="1:26" ht="30" customHeight="1" x14ac:dyDescent="0.2">
      <c r="B75" s="11" t="s">
        <v>424</v>
      </c>
      <c r="C75" s="255" t="s">
        <v>425</v>
      </c>
      <c r="D75" s="256"/>
      <c r="E75" s="256"/>
      <c r="F75" s="256"/>
      <c r="G75" s="257"/>
      <c r="H75" s="42" t="s">
        <v>57</v>
      </c>
      <c r="I75" s="388" t="s">
        <v>426</v>
      </c>
      <c r="J75" s="389"/>
      <c r="K75" s="389"/>
      <c r="L75" s="389"/>
      <c r="M75" s="389"/>
      <c r="N75" s="389"/>
      <c r="O75" s="389"/>
      <c r="P75" s="390"/>
      <c r="Q75" s="15"/>
      <c r="R75" s="391"/>
      <c r="S75" s="392"/>
      <c r="T75" s="392"/>
      <c r="U75" s="392"/>
      <c r="V75" s="392"/>
      <c r="W75" s="392"/>
      <c r="X75" s="392"/>
      <c r="Y75" s="392"/>
      <c r="Z75" s="393"/>
    </row>
    <row r="76" spans="1:26" ht="19.5" customHeight="1" x14ac:dyDescent="0.2">
      <c r="B76" s="11" t="s">
        <v>427</v>
      </c>
      <c r="C76" s="255" t="s">
        <v>2932</v>
      </c>
      <c r="D76" s="256"/>
      <c r="E76" s="256"/>
      <c r="F76" s="256"/>
      <c r="G76" s="257"/>
      <c r="H76" s="42" t="s">
        <v>57</v>
      </c>
      <c r="I76" s="388" t="s">
        <v>428</v>
      </c>
      <c r="J76" s="389"/>
      <c r="K76" s="389"/>
      <c r="L76" s="389"/>
      <c r="M76" s="389"/>
      <c r="N76" s="389"/>
      <c r="O76" s="389"/>
      <c r="P76" s="390"/>
      <c r="Q76" s="15"/>
      <c r="R76" s="391"/>
      <c r="S76" s="392"/>
      <c r="T76" s="392"/>
      <c r="U76" s="392"/>
      <c r="V76" s="392"/>
      <c r="W76" s="392"/>
      <c r="X76" s="392"/>
      <c r="Y76" s="392"/>
      <c r="Z76" s="393"/>
    </row>
    <row r="77" spans="1:26" ht="33" customHeight="1" x14ac:dyDescent="0.2">
      <c r="B77" s="11" t="s">
        <v>429</v>
      </c>
      <c r="C77" s="255" t="s">
        <v>1854</v>
      </c>
      <c r="D77" s="256"/>
      <c r="E77" s="256"/>
      <c r="F77" s="256"/>
      <c r="G77" s="257"/>
      <c r="H77" s="43"/>
      <c r="I77" s="255" t="s">
        <v>430</v>
      </c>
      <c r="J77" s="256"/>
      <c r="K77" s="256"/>
      <c r="L77" s="256"/>
      <c r="M77" s="256"/>
      <c r="N77" s="256"/>
      <c r="O77" s="256"/>
      <c r="P77" s="257"/>
      <c r="Q77" s="16"/>
      <c r="R77" s="391"/>
      <c r="S77" s="392"/>
      <c r="T77" s="392"/>
      <c r="U77" s="392"/>
      <c r="V77" s="392"/>
      <c r="W77" s="392"/>
      <c r="X77" s="392"/>
      <c r="Y77" s="392"/>
      <c r="Z77" s="393"/>
    </row>
    <row r="78" spans="1:26" ht="19.5" customHeight="1" x14ac:dyDescent="0.2">
      <c r="B78" s="11" t="s">
        <v>55</v>
      </c>
      <c r="C78" s="255" t="s">
        <v>431</v>
      </c>
      <c r="D78" s="256"/>
      <c r="E78" s="256"/>
      <c r="F78" s="256"/>
      <c r="G78" s="257"/>
      <c r="H78" s="15" t="s">
        <v>57</v>
      </c>
      <c r="I78" s="255" t="s">
        <v>430</v>
      </c>
      <c r="J78" s="256"/>
      <c r="K78" s="256"/>
      <c r="L78" s="256"/>
      <c r="M78" s="256"/>
      <c r="N78" s="256"/>
      <c r="O78" s="256"/>
      <c r="P78" s="257"/>
      <c r="Q78" s="15"/>
      <c r="R78" s="391"/>
      <c r="S78" s="392"/>
      <c r="T78" s="392"/>
      <c r="U78" s="392"/>
      <c r="V78" s="392"/>
      <c r="W78" s="392"/>
      <c r="X78" s="392"/>
      <c r="Y78" s="392"/>
      <c r="Z78" s="393"/>
    </row>
    <row r="79" spans="1:26" ht="19.5" customHeight="1" x14ac:dyDescent="0.2">
      <c r="B79" s="11" t="s">
        <v>58</v>
      </c>
      <c r="C79" s="255" t="s">
        <v>432</v>
      </c>
      <c r="D79" s="256"/>
      <c r="E79" s="256"/>
      <c r="F79" s="256"/>
      <c r="G79" s="257"/>
      <c r="H79" s="15" t="s">
        <v>57</v>
      </c>
      <c r="I79" s="255" t="s">
        <v>430</v>
      </c>
      <c r="J79" s="256"/>
      <c r="K79" s="256"/>
      <c r="L79" s="256"/>
      <c r="M79" s="256"/>
      <c r="N79" s="256"/>
      <c r="O79" s="256"/>
      <c r="P79" s="257"/>
      <c r="Q79" s="15"/>
      <c r="R79" s="391"/>
      <c r="S79" s="392"/>
      <c r="T79" s="392"/>
      <c r="U79" s="392"/>
      <c r="V79" s="392"/>
      <c r="W79" s="392"/>
      <c r="X79" s="392"/>
      <c r="Y79" s="392"/>
      <c r="Z79" s="393"/>
    </row>
    <row r="80" spans="1:26" ht="18.75" customHeight="1" x14ac:dyDescent="0.2">
      <c r="B80" s="11" t="s">
        <v>59</v>
      </c>
      <c r="C80" s="408" t="s">
        <v>433</v>
      </c>
      <c r="D80" s="408"/>
      <c r="E80" s="408"/>
      <c r="F80" s="408"/>
      <c r="G80" s="408"/>
      <c r="H80" s="44" t="s">
        <v>57</v>
      </c>
      <c r="I80" s="255" t="s">
        <v>430</v>
      </c>
      <c r="J80" s="256"/>
      <c r="K80" s="256"/>
      <c r="L80" s="256"/>
      <c r="M80" s="256"/>
      <c r="N80" s="256"/>
      <c r="O80" s="256"/>
      <c r="P80" s="257"/>
      <c r="Q80" s="15"/>
      <c r="R80" s="391"/>
      <c r="S80" s="392"/>
      <c r="T80" s="392"/>
      <c r="U80" s="392"/>
      <c r="V80" s="392"/>
      <c r="W80" s="392"/>
      <c r="X80" s="392"/>
      <c r="Y80" s="392"/>
      <c r="Z80" s="393"/>
    </row>
    <row r="81" spans="1:256" ht="19.5" customHeight="1" x14ac:dyDescent="0.2">
      <c r="B81" s="11" t="s">
        <v>61</v>
      </c>
      <c r="C81" s="380" t="s">
        <v>434</v>
      </c>
      <c r="D81" s="380"/>
      <c r="E81" s="380"/>
      <c r="F81" s="380"/>
      <c r="G81" s="380"/>
      <c r="H81" s="45" t="s">
        <v>57</v>
      </c>
      <c r="I81" s="255" t="s">
        <v>430</v>
      </c>
      <c r="J81" s="256"/>
      <c r="K81" s="256"/>
      <c r="L81" s="256"/>
      <c r="M81" s="256"/>
      <c r="N81" s="256"/>
      <c r="O81" s="256"/>
      <c r="P81" s="257"/>
      <c r="Q81" s="17"/>
      <c r="R81" s="391"/>
      <c r="S81" s="392"/>
      <c r="T81" s="392"/>
      <c r="U81" s="392"/>
      <c r="V81" s="392"/>
      <c r="W81" s="392"/>
      <c r="X81" s="392"/>
      <c r="Y81" s="392"/>
      <c r="Z81" s="393"/>
    </row>
    <row r="82" spans="1:256" ht="25.5" customHeight="1" x14ac:dyDescent="0.2">
      <c r="B82" s="262" t="s">
        <v>92</v>
      </c>
      <c r="C82" s="263"/>
      <c r="D82" s="263"/>
      <c r="E82" s="263"/>
      <c r="F82" s="263"/>
      <c r="G82" s="263"/>
      <c r="H82" s="263"/>
      <c r="I82" s="263"/>
      <c r="J82" s="263"/>
      <c r="K82" s="263"/>
      <c r="L82" s="263"/>
      <c r="M82" s="263"/>
      <c r="N82" s="263"/>
      <c r="O82" s="263"/>
      <c r="P82" s="264"/>
      <c r="Q82" s="37">
        <f>COUNTIF(Q75:Q81,"N/A")</f>
        <v>0</v>
      </c>
      <c r="R82" s="361"/>
      <c r="S82" s="362"/>
      <c r="T82" s="362"/>
      <c r="U82" s="362"/>
      <c r="V82" s="362"/>
      <c r="W82" s="362"/>
      <c r="X82" s="362"/>
      <c r="Y82" s="362"/>
      <c r="Z82" s="363"/>
    </row>
    <row r="83" spans="1:256" ht="25.5" customHeight="1" x14ac:dyDescent="0.2">
      <c r="B83" s="266" t="s">
        <v>812</v>
      </c>
      <c r="C83" s="266"/>
      <c r="D83" s="266"/>
      <c r="E83" s="266"/>
      <c r="F83" s="266"/>
      <c r="G83" s="266"/>
      <c r="H83" s="266"/>
      <c r="I83" s="266"/>
      <c r="J83" s="266"/>
      <c r="K83" s="266"/>
      <c r="L83" s="266"/>
      <c r="M83" s="266"/>
      <c r="N83" s="266"/>
      <c r="O83" s="266"/>
      <c r="P83" s="266"/>
      <c r="Q83" s="66">
        <f>COUNTIFS(H75:H81,"M",Q75:Q81,"N/A")</f>
        <v>0</v>
      </c>
      <c r="R83" s="361"/>
      <c r="S83" s="362"/>
      <c r="T83" s="362"/>
      <c r="U83" s="362"/>
      <c r="V83" s="362"/>
      <c r="W83" s="362"/>
      <c r="X83" s="362"/>
      <c r="Y83" s="362"/>
      <c r="Z83" s="363"/>
    </row>
    <row r="84" spans="1:256" ht="25.5" customHeight="1" x14ac:dyDescent="0.2">
      <c r="B84" s="266" t="s">
        <v>813</v>
      </c>
      <c r="C84" s="266"/>
      <c r="D84" s="266"/>
      <c r="E84" s="266"/>
      <c r="F84" s="266"/>
      <c r="G84" s="266"/>
      <c r="H84" s="266"/>
      <c r="I84" s="266"/>
      <c r="J84" s="266"/>
      <c r="K84" s="266"/>
      <c r="L84" s="266"/>
      <c r="M84" s="266"/>
      <c r="N84" s="266"/>
      <c r="O84" s="266"/>
      <c r="P84" s="266"/>
      <c r="Q84" s="66">
        <f>COUNTIFS(H75:H81,"M",Q75:Q81,"1")</f>
        <v>0</v>
      </c>
      <c r="R84" s="361"/>
      <c r="S84" s="362"/>
      <c r="T84" s="362"/>
      <c r="U84" s="362"/>
      <c r="V84" s="362"/>
      <c r="W84" s="362"/>
      <c r="X84" s="362"/>
      <c r="Y84" s="362"/>
      <c r="Z84" s="363"/>
    </row>
    <row r="85" spans="1:256" ht="25.5" customHeight="1" x14ac:dyDescent="0.2">
      <c r="B85" s="262" t="s">
        <v>93</v>
      </c>
      <c r="C85" s="263"/>
      <c r="D85" s="263"/>
      <c r="E85" s="263"/>
      <c r="F85" s="263"/>
      <c r="G85" s="263"/>
      <c r="H85" s="263"/>
      <c r="I85" s="263"/>
      <c r="J85" s="263"/>
      <c r="K85" s="263"/>
      <c r="L85" s="263"/>
      <c r="M85" s="263"/>
      <c r="N85" s="263"/>
      <c r="O85" s="263"/>
      <c r="P85" s="263"/>
      <c r="Q85" s="201">
        <f>SUM(Q75:Q81)</f>
        <v>0</v>
      </c>
      <c r="R85" s="361"/>
      <c r="S85" s="362"/>
      <c r="T85" s="362"/>
      <c r="U85" s="362"/>
      <c r="V85" s="362"/>
      <c r="W85" s="362"/>
      <c r="X85" s="362"/>
      <c r="Y85" s="362"/>
      <c r="Z85" s="363"/>
    </row>
    <row r="86" spans="1:256" ht="19.5" customHeight="1" x14ac:dyDescent="0.2">
      <c r="A86" s="46"/>
      <c r="B86" s="6" t="s">
        <v>435</v>
      </c>
      <c r="C86" s="414" t="s">
        <v>381</v>
      </c>
      <c r="D86" s="415"/>
      <c r="E86" s="415"/>
      <c r="F86" s="415"/>
      <c r="G86" s="415"/>
      <c r="H86" s="415"/>
      <c r="I86" s="415"/>
      <c r="J86" s="415"/>
      <c r="K86" s="415"/>
      <c r="L86" s="415"/>
      <c r="M86" s="415"/>
      <c r="N86" s="415"/>
      <c r="O86" s="415"/>
      <c r="P86" s="416"/>
      <c r="Q86" s="200"/>
      <c r="R86" s="508"/>
      <c r="S86" s="509"/>
      <c r="T86" s="509"/>
      <c r="U86" s="509"/>
      <c r="V86" s="509"/>
      <c r="W86" s="509"/>
      <c r="X86" s="509"/>
      <c r="Y86" s="509"/>
      <c r="Z86" s="510"/>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c r="CN86" s="46"/>
      <c r="CO86" s="46"/>
      <c r="CP86" s="46"/>
      <c r="CQ86" s="46"/>
      <c r="CR86" s="46"/>
      <c r="CS86" s="46"/>
      <c r="CT86" s="46"/>
      <c r="CU86" s="46"/>
      <c r="CV86" s="46"/>
      <c r="CW86" s="46"/>
      <c r="CX86" s="46"/>
      <c r="CY86" s="46"/>
      <c r="CZ86" s="46"/>
      <c r="DA86" s="46"/>
      <c r="DB86" s="46"/>
      <c r="DC86" s="46"/>
      <c r="DD86" s="46"/>
      <c r="DE86" s="46"/>
      <c r="DF86" s="46"/>
      <c r="DG86" s="46"/>
      <c r="DH86" s="46"/>
      <c r="DI86" s="46"/>
      <c r="DJ86" s="46"/>
      <c r="DK86" s="46"/>
      <c r="DL86" s="46"/>
      <c r="DM86" s="46"/>
      <c r="DN86" s="46"/>
      <c r="DO86" s="46"/>
      <c r="DP86" s="46"/>
      <c r="DQ86" s="46"/>
      <c r="DR86" s="46"/>
      <c r="DS86" s="46"/>
      <c r="DT86" s="46"/>
      <c r="DU86" s="46"/>
      <c r="DV86" s="46"/>
      <c r="DW86" s="46"/>
      <c r="DX86" s="46"/>
      <c r="DY86" s="46"/>
      <c r="DZ86" s="46"/>
      <c r="EA86" s="46"/>
      <c r="EB86" s="46"/>
      <c r="EC86" s="46"/>
      <c r="ED86" s="46"/>
      <c r="EE86" s="46"/>
      <c r="EF86" s="46"/>
      <c r="EG86" s="46"/>
      <c r="EH86" s="46"/>
      <c r="EI86" s="46"/>
      <c r="EJ86" s="46"/>
      <c r="EK86" s="46"/>
      <c r="EL86" s="46"/>
      <c r="EM86" s="46"/>
      <c r="EN86" s="46"/>
      <c r="EO86" s="46"/>
      <c r="EP86" s="46"/>
      <c r="EQ86" s="46"/>
      <c r="ER86" s="46"/>
      <c r="ES86" s="46"/>
      <c r="ET86" s="46"/>
      <c r="EU86" s="46"/>
      <c r="EV86" s="46"/>
      <c r="EW86" s="46"/>
      <c r="EX86" s="46"/>
      <c r="EY86" s="46"/>
      <c r="EZ86" s="46"/>
      <c r="FA86" s="46"/>
      <c r="FB86" s="46"/>
      <c r="FC86" s="46"/>
      <c r="FD86" s="46"/>
      <c r="FE86" s="46"/>
      <c r="FF86" s="46"/>
      <c r="FG86" s="46"/>
      <c r="FH86" s="46"/>
      <c r="FI86" s="46"/>
      <c r="FJ86" s="46"/>
      <c r="FK86" s="46"/>
      <c r="FL86" s="46"/>
      <c r="FM86" s="46"/>
      <c r="FN86" s="46"/>
      <c r="FO86" s="46"/>
      <c r="FP86" s="46"/>
      <c r="FQ86" s="46"/>
      <c r="FR86" s="46"/>
      <c r="FS86" s="46"/>
      <c r="FT86" s="46"/>
      <c r="FU86" s="46"/>
      <c r="FV86" s="46"/>
      <c r="FW86" s="46"/>
      <c r="FX86" s="46"/>
      <c r="FY86" s="46"/>
      <c r="FZ86" s="46"/>
      <c r="GA86" s="46"/>
      <c r="GB86" s="46"/>
      <c r="GC86" s="46"/>
      <c r="GD86" s="46"/>
      <c r="GE86" s="46"/>
      <c r="GF86" s="46"/>
      <c r="GG86" s="46"/>
      <c r="GH86" s="46"/>
      <c r="GI86" s="46"/>
      <c r="GJ86" s="46"/>
      <c r="GK86" s="46"/>
      <c r="GL86" s="46"/>
      <c r="GM86" s="46"/>
      <c r="GN86" s="46"/>
      <c r="GO86" s="46"/>
      <c r="GP86" s="46"/>
      <c r="GQ86" s="46"/>
      <c r="GR86" s="46"/>
      <c r="GS86" s="46"/>
      <c r="GT86" s="46"/>
      <c r="GU86" s="46"/>
      <c r="GV86" s="46"/>
      <c r="GW86" s="46"/>
      <c r="GX86" s="46"/>
      <c r="GY86" s="46"/>
      <c r="GZ86" s="46"/>
      <c r="HA86" s="46"/>
      <c r="HB86" s="46"/>
      <c r="HC86" s="46"/>
      <c r="HD86" s="46"/>
      <c r="HE86" s="46"/>
      <c r="HF86" s="46"/>
      <c r="HG86" s="46"/>
      <c r="HH86" s="46"/>
      <c r="HI86" s="46"/>
      <c r="HJ86" s="46"/>
      <c r="HK86" s="46"/>
      <c r="HL86" s="46"/>
      <c r="HM86" s="46"/>
      <c r="HN86" s="46"/>
      <c r="HO86" s="46"/>
      <c r="HP86" s="46"/>
      <c r="HQ86" s="46"/>
      <c r="HR86" s="46"/>
      <c r="HS86" s="46"/>
      <c r="HT86" s="46"/>
      <c r="HU86" s="46"/>
      <c r="HV86" s="46"/>
      <c r="HW86" s="46"/>
      <c r="HX86" s="46"/>
      <c r="HY86" s="46"/>
      <c r="HZ86" s="46"/>
      <c r="IA86" s="46"/>
      <c r="IB86" s="46"/>
      <c r="IC86" s="46"/>
      <c r="ID86" s="46"/>
      <c r="IE86" s="46"/>
      <c r="IF86" s="46"/>
      <c r="IG86" s="46"/>
      <c r="IH86" s="46"/>
      <c r="II86" s="46"/>
      <c r="IJ86" s="46"/>
      <c r="IK86" s="46"/>
      <c r="IL86" s="46"/>
      <c r="IM86" s="46"/>
      <c r="IN86" s="46"/>
      <c r="IO86" s="46"/>
      <c r="IP86" s="46"/>
      <c r="IQ86" s="46"/>
      <c r="IR86" s="46"/>
      <c r="IS86" s="46"/>
      <c r="IT86" s="46"/>
      <c r="IU86" s="46"/>
      <c r="IV86" s="46"/>
    </row>
    <row r="87" spans="1:256" ht="57.75" customHeight="1" x14ac:dyDescent="0.2">
      <c r="A87" s="46"/>
      <c r="B87" s="24"/>
      <c r="C87" s="438"/>
      <c r="D87" s="439"/>
      <c r="E87" s="439"/>
      <c r="F87" s="439"/>
      <c r="G87" s="440"/>
      <c r="H87" s="47"/>
      <c r="I87" s="388" t="s">
        <v>1895</v>
      </c>
      <c r="J87" s="389"/>
      <c r="K87" s="389"/>
      <c r="L87" s="389"/>
      <c r="M87" s="389"/>
      <c r="N87" s="389"/>
      <c r="O87" s="389"/>
      <c r="P87" s="390"/>
      <c r="Q87" s="16"/>
      <c r="R87" s="391"/>
      <c r="S87" s="392"/>
      <c r="T87" s="392"/>
      <c r="U87" s="392"/>
      <c r="V87" s="392"/>
      <c r="W87" s="392"/>
      <c r="X87" s="392"/>
      <c r="Y87" s="392"/>
      <c r="Z87" s="393"/>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c r="CQ87" s="46"/>
      <c r="CR87" s="46"/>
      <c r="CS87" s="46"/>
      <c r="CT87" s="46"/>
      <c r="CU87" s="46"/>
      <c r="CV87" s="46"/>
      <c r="CW87" s="46"/>
      <c r="CX87" s="46"/>
      <c r="CY87" s="46"/>
      <c r="CZ87" s="46"/>
      <c r="DA87" s="46"/>
      <c r="DB87" s="46"/>
      <c r="DC87" s="46"/>
      <c r="DD87" s="46"/>
      <c r="DE87" s="46"/>
      <c r="DF87" s="46"/>
      <c r="DG87" s="46"/>
      <c r="DH87" s="46"/>
      <c r="DI87" s="46"/>
      <c r="DJ87" s="46"/>
      <c r="DK87" s="46"/>
      <c r="DL87" s="46"/>
      <c r="DM87" s="46"/>
      <c r="DN87" s="46"/>
      <c r="DO87" s="46"/>
      <c r="DP87" s="46"/>
      <c r="DQ87" s="46"/>
      <c r="DR87" s="46"/>
      <c r="DS87" s="46"/>
      <c r="DT87" s="46"/>
      <c r="DU87" s="46"/>
      <c r="DV87" s="46"/>
      <c r="DW87" s="46"/>
      <c r="DX87" s="46"/>
      <c r="DY87" s="46"/>
      <c r="DZ87" s="46"/>
      <c r="EA87" s="46"/>
      <c r="EB87" s="46"/>
      <c r="EC87" s="46"/>
      <c r="ED87" s="46"/>
      <c r="EE87" s="46"/>
      <c r="EF87" s="46"/>
      <c r="EG87" s="46"/>
      <c r="EH87" s="46"/>
      <c r="EI87" s="46"/>
      <c r="EJ87" s="46"/>
      <c r="EK87" s="46"/>
      <c r="EL87" s="46"/>
      <c r="EM87" s="46"/>
      <c r="EN87" s="46"/>
      <c r="EO87" s="46"/>
      <c r="EP87" s="46"/>
      <c r="EQ87" s="46"/>
      <c r="ER87" s="46"/>
      <c r="ES87" s="46"/>
      <c r="ET87" s="46"/>
      <c r="EU87" s="46"/>
      <c r="EV87" s="46"/>
      <c r="EW87" s="46"/>
      <c r="EX87" s="46"/>
      <c r="EY87" s="46"/>
      <c r="EZ87" s="46"/>
      <c r="FA87" s="46"/>
      <c r="FB87" s="46"/>
      <c r="FC87" s="46"/>
      <c r="FD87" s="46"/>
      <c r="FE87" s="46"/>
      <c r="FF87" s="46"/>
      <c r="FG87" s="46"/>
      <c r="FH87" s="46"/>
      <c r="FI87" s="46"/>
      <c r="FJ87" s="46"/>
      <c r="FK87" s="46"/>
      <c r="FL87" s="46"/>
      <c r="FM87" s="46"/>
      <c r="FN87" s="46"/>
      <c r="FO87" s="46"/>
      <c r="FP87" s="46"/>
      <c r="FQ87" s="46"/>
      <c r="FR87" s="46"/>
      <c r="FS87" s="46"/>
      <c r="FT87" s="46"/>
      <c r="FU87" s="46"/>
      <c r="FV87" s="46"/>
      <c r="FW87" s="46"/>
      <c r="FX87" s="46"/>
      <c r="FY87" s="46"/>
      <c r="FZ87" s="46"/>
      <c r="GA87" s="46"/>
      <c r="GB87" s="46"/>
      <c r="GC87" s="46"/>
      <c r="GD87" s="46"/>
      <c r="GE87" s="46"/>
      <c r="GF87" s="46"/>
      <c r="GG87" s="46"/>
      <c r="GH87" s="46"/>
      <c r="GI87" s="46"/>
      <c r="GJ87" s="46"/>
      <c r="GK87" s="46"/>
      <c r="GL87" s="46"/>
      <c r="GM87" s="46"/>
      <c r="GN87" s="46"/>
      <c r="GO87" s="46"/>
      <c r="GP87" s="46"/>
      <c r="GQ87" s="46"/>
      <c r="GR87" s="46"/>
      <c r="GS87" s="46"/>
      <c r="GT87" s="46"/>
      <c r="GU87" s="46"/>
      <c r="GV87" s="46"/>
      <c r="GW87" s="46"/>
      <c r="GX87" s="46"/>
      <c r="GY87" s="46"/>
      <c r="GZ87" s="46"/>
      <c r="HA87" s="46"/>
      <c r="HB87" s="46"/>
      <c r="HC87" s="46"/>
      <c r="HD87" s="46"/>
      <c r="HE87" s="46"/>
      <c r="HF87" s="46"/>
      <c r="HG87" s="46"/>
      <c r="HH87" s="46"/>
      <c r="HI87" s="46"/>
      <c r="HJ87" s="46"/>
      <c r="HK87" s="46"/>
      <c r="HL87" s="46"/>
      <c r="HM87" s="46"/>
      <c r="HN87" s="46"/>
      <c r="HO87" s="46"/>
      <c r="HP87" s="46"/>
      <c r="HQ87" s="46"/>
      <c r="HR87" s="46"/>
      <c r="HS87" s="46"/>
      <c r="HT87" s="46"/>
      <c r="HU87" s="46"/>
      <c r="HV87" s="46"/>
      <c r="HW87" s="46"/>
      <c r="HX87" s="46"/>
      <c r="HY87" s="46"/>
      <c r="HZ87" s="46"/>
      <c r="IA87" s="46"/>
      <c r="IB87" s="46"/>
      <c r="IC87" s="46"/>
      <c r="ID87" s="46"/>
      <c r="IE87" s="46"/>
      <c r="IF87" s="46"/>
      <c r="IG87" s="46"/>
      <c r="IH87" s="46"/>
      <c r="II87" s="46"/>
      <c r="IJ87" s="46"/>
      <c r="IK87" s="46"/>
      <c r="IL87" s="46"/>
      <c r="IM87" s="46"/>
      <c r="IN87" s="46"/>
      <c r="IO87" s="46"/>
      <c r="IP87" s="46"/>
      <c r="IQ87" s="46"/>
      <c r="IR87" s="46"/>
      <c r="IS87" s="46"/>
      <c r="IT87" s="46"/>
      <c r="IU87" s="46"/>
      <c r="IV87" s="46"/>
    </row>
    <row r="88" spans="1:256" ht="22.5" customHeight="1" x14ac:dyDescent="0.2">
      <c r="B88" s="11" t="s">
        <v>436</v>
      </c>
      <c r="C88" s="255" t="s">
        <v>437</v>
      </c>
      <c r="D88" s="256"/>
      <c r="E88" s="256"/>
      <c r="F88" s="256"/>
      <c r="G88" s="257"/>
      <c r="H88" s="36"/>
      <c r="I88" s="388" t="s">
        <v>438</v>
      </c>
      <c r="J88" s="389"/>
      <c r="K88" s="389"/>
      <c r="L88" s="389"/>
      <c r="M88" s="389"/>
      <c r="N88" s="389"/>
      <c r="O88" s="389"/>
      <c r="P88" s="390"/>
      <c r="Q88" s="15"/>
      <c r="R88" s="391"/>
      <c r="S88" s="392"/>
      <c r="T88" s="392"/>
      <c r="U88" s="392"/>
      <c r="V88" s="392"/>
      <c r="W88" s="392"/>
      <c r="X88" s="392"/>
      <c r="Y88" s="392"/>
      <c r="Z88" s="393"/>
    </row>
    <row r="89" spans="1:256" ht="21" customHeight="1" x14ac:dyDescent="0.2">
      <c r="B89" s="11" t="s">
        <v>55</v>
      </c>
      <c r="C89" s="255" t="s">
        <v>439</v>
      </c>
      <c r="D89" s="256"/>
      <c r="E89" s="256"/>
      <c r="F89" s="256"/>
      <c r="G89" s="257"/>
      <c r="H89" s="36"/>
      <c r="I89" s="388" t="s">
        <v>440</v>
      </c>
      <c r="J89" s="389"/>
      <c r="K89" s="389"/>
      <c r="L89" s="389"/>
      <c r="M89" s="389"/>
      <c r="N89" s="389"/>
      <c r="O89" s="389"/>
      <c r="P89" s="390"/>
      <c r="Q89" s="15"/>
      <c r="R89" s="391"/>
      <c r="S89" s="392"/>
      <c r="T89" s="392"/>
      <c r="U89" s="392"/>
      <c r="V89" s="392"/>
      <c r="W89" s="392"/>
      <c r="X89" s="392"/>
      <c r="Y89" s="392"/>
      <c r="Z89" s="393"/>
    </row>
    <row r="90" spans="1:256" ht="79.5" customHeight="1" x14ac:dyDescent="0.2">
      <c r="B90" s="11" t="s">
        <v>441</v>
      </c>
      <c r="C90" s="255" t="s">
        <v>442</v>
      </c>
      <c r="D90" s="256"/>
      <c r="E90" s="256"/>
      <c r="F90" s="256"/>
      <c r="G90" s="257"/>
      <c r="H90" s="47"/>
      <c r="I90" s="388" t="s">
        <v>3447</v>
      </c>
      <c r="J90" s="389"/>
      <c r="K90" s="389"/>
      <c r="L90" s="389"/>
      <c r="M90" s="389"/>
      <c r="N90" s="389"/>
      <c r="O90" s="389"/>
      <c r="P90" s="390"/>
      <c r="Q90" s="16"/>
      <c r="R90" s="391"/>
      <c r="S90" s="392"/>
      <c r="T90" s="392"/>
      <c r="U90" s="392"/>
      <c r="V90" s="392"/>
      <c r="W90" s="392"/>
      <c r="X90" s="392"/>
      <c r="Y90" s="392"/>
      <c r="Z90" s="393"/>
    </row>
    <row r="91" spans="1:256" ht="19.5" customHeight="1" x14ac:dyDescent="0.2">
      <c r="B91" s="11" t="s">
        <v>55</v>
      </c>
      <c r="C91" s="255" t="s">
        <v>443</v>
      </c>
      <c r="D91" s="256"/>
      <c r="E91" s="256"/>
      <c r="F91" s="256"/>
      <c r="G91" s="257"/>
      <c r="H91" s="185" t="s">
        <v>57</v>
      </c>
      <c r="I91" s="388" t="s">
        <v>444</v>
      </c>
      <c r="J91" s="389"/>
      <c r="K91" s="389"/>
      <c r="L91" s="389"/>
      <c r="M91" s="389"/>
      <c r="N91" s="389"/>
      <c r="O91" s="389"/>
      <c r="P91" s="390"/>
      <c r="Q91" s="15"/>
      <c r="R91" s="391"/>
      <c r="S91" s="392"/>
      <c r="T91" s="392"/>
      <c r="U91" s="392"/>
      <c r="V91" s="392"/>
      <c r="W91" s="392"/>
      <c r="X91" s="392"/>
      <c r="Y91" s="392"/>
      <c r="Z91" s="393"/>
    </row>
    <row r="92" spans="1:256" ht="19.5" customHeight="1" x14ac:dyDescent="0.2">
      <c r="B92" s="11" t="s">
        <v>58</v>
      </c>
      <c r="C92" s="255" t="s">
        <v>445</v>
      </c>
      <c r="D92" s="256"/>
      <c r="E92" s="256"/>
      <c r="F92" s="256"/>
      <c r="G92" s="257"/>
      <c r="H92" s="185" t="s">
        <v>57</v>
      </c>
      <c r="I92" s="388" t="s">
        <v>444</v>
      </c>
      <c r="J92" s="389"/>
      <c r="K92" s="389"/>
      <c r="L92" s="389"/>
      <c r="M92" s="389"/>
      <c r="N92" s="389"/>
      <c r="O92" s="389"/>
      <c r="P92" s="390"/>
      <c r="Q92" s="15"/>
      <c r="R92" s="391"/>
      <c r="S92" s="392"/>
      <c r="T92" s="392"/>
      <c r="U92" s="392"/>
      <c r="V92" s="392"/>
      <c r="W92" s="392"/>
      <c r="X92" s="392"/>
      <c r="Y92" s="392"/>
      <c r="Z92" s="393"/>
    </row>
    <row r="93" spans="1:256" ht="19.5" customHeight="1" x14ac:dyDescent="0.2">
      <c r="B93" s="11" t="s">
        <v>59</v>
      </c>
      <c r="C93" s="255" t="s">
        <v>446</v>
      </c>
      <c r="D93" s="256"/>
      <c r="E93" s="256"/>
      <c r="F93" s="256"/>
      <c r="G93" s="257"/>
      <c r="H93" s="185" t="s">
        <v>57</v>
      </c>
      <c r="I93" s="388" t="s">
        <v>444</v>
      </c>
      <c r="J93" s="389"/>
      <c r="K93" s="389"/>
      <c r="L93" s="389"/>
      <c r="M93" s="389"/>
      <c r="N93" s="389"/>
      <c r="O93" s="389"/>
      <c r="P93" s="390"/>
      <c r="Q93" s="15"/>
      <c r="R93" s="391"/>
      <c r="S93" s="392"/>
      <c r="T93" s="392"/>
      <c r="U93" s="392"/>
      <c r="V93" s="392"/>
      <c r="W93" s="392"/>
      <c r="X93" s="392"/>
      <c r="Y93" s="392"/>
      <c r="Z93" s="393"/>
    </row>
    <row r="94" spans="1:256" ht="19.5" customHeight="1" x14ac:dyDescent="0.2">
      <c r="B94" s="11" t="s">
        <v>61</v>
      </c>
      <c r="C94" s="255" t="s">
        <v>447</v>
      </c>
      <c r="D94" s="256"/>
      <c r="E94" s="256"/>
      <c r="F94" s="256"/>
      <c r="G94" s="257"/>
      <c r="H94" s="185"/>
      <c r="I94" s="388" t="s">
        <v>444</v>
      </c>
      <c r="J94" s="389"/>
      <c r="K94" s="389"/>
      <c r="L94" s="389"/>
      <c r="M94" s="389"/>
      <c r="N94" s="389"/>
      <c r="O94" s="389"/>
      <c r="P94" s="390"/>
      <c r="Q94" s="15"/>
      <c r="R94" s="391"/>
      <c r="S94" s="392"/>
      <c r="T94" s="392"/>
      <c r="U94" s="392"/>
      <c r="V94" s="392"/>
      <c r="W94" s="392"/>
      <c r="X94" s="392"/>
      <c r="Y94" s="392"/>
      <c r="Z94" s="393"/>
    </row>
    <row r="95" spans="1:256" ht="19.5" customHeight="1" x14ac:dyDescent="0.2">
      <c r="B95" s="11" t="s">
        <v>63</v>
      </c>
      <c r="C95" s="255" t="s">
        <v>448</v>
      </c>
      <c r="D95" s="256"/>
      <c r="E95" s="256"/>
      <c r="F95" s="256"/>
      <c r="G95" s="257"/>
      <c r="H95" s="185" t="s">
        <v>57</v>
      </c>
      <c r="I95" s="388" t="s">
        <v>444</v>
      </c>
      <c r="J95" s="389"/>
      <c r="K95" s="389"/>
      <c r="L95" s="389"/>
      <c r="M95" s="389"/>
      <c r="N95" s="389"/>
      <c r="O95" s="389"/>
      <c r="P95" s="390"/>
      <c r="Q95" s="15"/>
      <c r="R95" s="391"/>
      <c r="S95" s="392"/>
      <c r="T95" s="392"/>
      <c r="U95" s="392"/>
      <c r="V95" s="392"/>
      <c r="W95" s="392"/>
      <c r="X95" s="392"/>
      <c r="Y95" s="392"/>
      <c r="Z95" s="393"/>
    </row>
    <row r="96" spans="1:256" ht="275.25" customHeight="1" x14ac:dyDescent="0.2">
      <c r="B96" s="11" t="s">
        <v>65</v>
      </c>
      <c r="C96" s="255" t="s">
        <v>449</v>
      </c>
      <c r="D96" s="256"/>
      <c r="E96" s="256"/>
      <c r="F96" s="256"/>
      <c r="G96" s="257"/>
      <c r="H96" s="185" t="s">
        <v>57</v>
      </c>
      <c r="I96" s="388" t="s">
        <v>2933</v>
      </c>
      <c r="J96" s="389"/>
      <c r="K96" s="389"/>
      <c r="L96" s="389"/>
      <c r="M96" s="389"/>
      <c r="N96" s="389"/>
      <c r="O96" s="389"/>
      <c r="P96" s="390"/>
      <c r="Q96" s="15"/>
      <c r="R96" s="391"/>
      <c r="S96" s="392"/>
      <c r="T96" s="392"/>
      <c r="U96" s="392"/>
      <c r="V96" s="392"/>
      <c r="W96" s="392"/>
      <c r="X96" s="392"/>
      <c r="Y96" s="392"/>
      <c r="Z96" s="393"/>
    </row>
    <row r="97" spans="1:26" ht="19.5" customHeight="1" x14ac:dyDescent="0.2">
      <c r="B97" s="11" t="s">
        <v>68</v>
      </c>
      <c r="C97" s="255" t="s">
        <v>450</v>
      </c>
      <c r="D97" s="256"/>
      <c r="E97" s="256"/>
      <c r="F97" s="256"/>
      <c r="G97" s="257"/>
      <c r="H97" s="36"/>
      <c r="I97" s="388" t="s">
        <v>444</v>
      </c>
      <c r="J97" s="389"/>
      <c r="K97" s="389"/>
      <c r="L97" s="389"/>
      <c r="M97" s="389"/>
      <c r="N97" s="389"/>
      <c r="O97" s="389"/>
      <c r="P97" s="390"/>
      <c r="Q97" s="15"/>
      <c r="R97" s="391"/>
      <c r="S97" s="392"/>
      <c r="T97" s="392"/>
      <c r="U97" s="392"/>
      <c r="V97" s="392"/>
      <c r="W97" s="392"/>
      <c r="X97" s="392"/>
      <c r="Y97" s="392"/>
      <c r="Z97" s="393"/>
    </row>
    <row r="98" spans="1:26" ht="19.5" customHeight="1" x14ac:dyDescent="0.2">
      <c r="B98" s="11" t="s">
        <v>71</v>
      </c>
      <c r="C98" s="255" t="s">
        <v>451</v>
      </c>
      <c r="D98" s="256"/>
      <c r="E98" s="256"/>
      <c r="F98" s="256"/>
      <c r="G98" s="257"/>
      <c r="H98" s="36"/>
      <c r="I98" s="388" t="s">
        <v>444</v>
      </c>
      <c r="J98" s="389"/>
      <c r="K98" s="389"/>
      <c r="L98" s="389"/>
      <c r="M98" s="389"/>
      <c r="N98" s="389"/>
      <c r="O98" s="389"/>
      <c r="P98" s="390"/>
      <c r="Q98" s="15"/>
      <c r="R98" s="391"/>
      <c r="S98" s="392"/>
      <c r="T98" s="392"/>
      <c r="U98" s="392"/>
      <c r="V98" s="392"/>
      <c r="W98" s="392"/>
      <c r="X98" s="392"/>
      <c r="Y98" s="392"/>
      <c r="Z98" s="393"/>
    </row>
    <row r="99" spans="1:26" ht="29.25" customHeight="1" x14ac:dyDescent="0.2">
      <c r="B99" s="11" t="s">
        <v>74</v>
      </c>
      <c r="C99" s="255" t="s">
        <v>452</v>
      </c>
      <c r="D99" s="256"/>
      <c r="E99" s="256"/>
      <c r="F99" s="256"/>
      <c r="G99" s="257"/>
      <c r="H99" s="36"/>
      <c r="I99" s="409" t="s">
        <v>453</v>
      </c>
      <c r="J99" s="408"/>
      <c r="K99" s="408"/>
      <c r="L99" s="408"/>
      <c r="M99" s="408"/>
      <c r="N99" s="408"/>
      <c r="O99" s="408"/>
      <c r="P99" s="410"/>
      <c r="Q99" s="15"/>
      <c r="R99" s="391"/>
      <c r="S99" s="392"/>
      <c r="T99" s="392"/>
      <c r="U99" s="392"/>
      <c r="V99" s="392"/>
      <c r="W99" s="392"/>
      <c r="X99" s="392"/>
      <c r="Y99" s="392"/>
      <c r="Z99" s="393"/>
    </row>
    <row r="100" spans="1:26" ht="19.5" customHeight="1" x14ac:dyDescent="0.2">
      <c r="B100" s="11" t="s">
        <v>76</v>
      </c>
      <c r="C100" s="255" t="s">
        <v>454</v>
      </c>
      <c r="D100" s="256"/>
      <c r="E100" s="256"/>
      <c r="F100" s="256"/>
      <c r="G100" s="257"/>
      <c r="H100" s="36"/>
      <c r="I100" s="388" t="s">
        <v>444</v>
      </c>
      <c r="J100" s="389"/>
      <c r="K100" s="389"/>
      <c r="L100" s="389"/>
      <c r="M100" s="389"/>
      <c r="N100" s="389"/>
      <c r="O100" s="389"/>
      <c r="P100" s="390"/>
      <c r="Q100" s="15"/>
      <c r="R100" s="391"/>
      <c r="S100" s="392"/>
      <c r="T100" s="392"/>
      <c r="U100" s="392"/>
      <c r="V100" s="392"/>
      <c r="W100" s="392"/>
      <c r="X100" s="392"/>
      <c r="Y100" s="392"/>
      <c r="Z100" s="393"/>
    </row>
    <row r="101" spans="1:26" ht="19.5" customHeight="1" x14ac:dyDescent="0.2">
      <c r="B101" s="11" t="s">
        <v>79</v>
      </c>
      <c r="C101" s="255" t="s">
        <v>455</v>
      </c>
      <c r="D101" s="256"/>
      <c r="E101" s="256"/>
      <c r="F101" s="256"/>
      <c r="G101" s="257"/>
      <c r="H101" s="36"/>
      <c r="I101" s="388" t="s">
        <v>444</v>
      </c>
      <c r="J101" s="389"/>
      <c r="K101" s="389"/>
      <c r="L101" s="389"/>
      <c r="M101" s="389"/>
      <c r="N101" s="389"/>
      <c r="O101" s="389"/>
      <c r="P101" s="390"/>
      <c r="Q101" s="15"/>
      <c r="R101" s="391"/>
      <c r="S101" s="392"/>
      <c r="T101" s="392"/>
      <c r="U101" s="392"/>
      <c r="V101" s="392"/>
      <c r="W101" s="392"/>
      <c r="X101" s="392"/>
      <c r="Y101" s="392"/>
      <c r="Z101" s="393"/>
    </row>
    <row r="102" spans="1:26" ht="19.5" customHeight="1" x14ac:dyDescent="0.2">
      <c r="B102" s="11" t="s">
        <v>82</v>
      </c>
      <c r="C102" s="255" t="s">
        <v>456</v>
      </c>
      <c r="D102" s="256"/>
      <c r="E102" s="256"/>
      <c r="F102" s="256"/>
      <c r="G102" s="257"/>
      <c r="H102" s="36"/>
      <c r="I102" s="388" t="s">
        <v>444</v>
      </c>
      <c r="J102" s="389"/>
      <c r="K102" s="389"/>
      <c r="L102" s="389"/>
      <c r="M102" s="389"/>
      <c r="N102" s="389"/>
      <c r="O102" s="389"/>
      <c r="P102" s="390"/>
      <c r="Q102" s="15"/>
      <c r="R102" s="391"/>
      <c r="S102" s="392"/>
      <c r="T102" s="392"/>
      <c r="U102" s="392"/>
      <c r="V102" s="392"/>
      <c r="W102" s="392"/>
      <c r="X102" s="392"/>
      <c r="Y102" s="392"/>
      <c r="Z102" s="393"/>
    </row>
    <row r="103" spans="1:26" ht="19.5" customHeight="1" x14ac:dyDescent="0.2">
      <c r="B103" s="11" t="s">
        <v>85</v>
      </c>
      <c r="C103" s="255" t="s">
        <v>457</v>
      </c>
      <c r="D103" s="256"/>
      <c r="E103" s="256"/>
      <c r="F103" s="256"/>
      <c r="G103" s="257"/>
      <c r="H103" s="36"/>
      <c r="I103" s="388" t="s">
        <v>458</v>
      </c>
      <c r="J103" s="389"/>
      <c r="K103" s="389"/>
      <c r="L103" s="389"/>
      <c r="M103" s="389"/>
      <c r="N103" s="389"/>
      <c r="O103" s="389"/>
      <c r="P103" s="390"/>
      <c r="Q103" s="15"/>
      <c r="R103" s="391"/>
      <c r="S103" s="392"/>
      <c r="T103" s="392"/>
      <c r="U103" s="392"/>
      <c r="V103" s="392"/>
      <c r="W103" s="392"/>
      <c r="X103" s="392"/>
      <c r="Y103" s="392"/>
      <c r="Z103" s="393"/>
    </row>
    <row r="104" spans="1:26" ht="72.75" customHeight="1" x14ac:dyDescent="0.2">
      <c r="B104" s="11" t="s">
        <v>178</v>
      </c>
      <c r="C104" s="411" t="s">
        <v>459</v>
      </c>
      <c r="D104" s="412"/>
      <c r="E104" s="412"/>
      <c r="F104" s="412"/>
      <c r="G104" s="413"/>
      <c r="H104" s="48"/>
      <c r="I104" s="255" t="s">
        <v>1893</v>
      </c>
      <c r="J104" s="256"/>
      <c r="K104" s="256"/>
      <c r="L104" s="256"/>
      <c r="M104" s="256"/>
      <c r="N104" s="256"/>
      <c r="O104" s="256"/>
      <c r="P104" s="257"/>
      <c r="Q104" s="15"/>
      <c r="R104" s="391"/>
      <c r="S104" s="392"/>
      <c r="T104" s="392"/>
      <c r="U104" s="392"/>
      <c r="V104" s="392"/>
      <c r="W104" s="392"/>
      <c r="X104" s="392"/>
      <c r="Y104" s="392"/>
      <c r="Z104" s="393"/>
    </row>
    <row r="105" spans="1:26" ht="103.5" customHeight="1" x14ac:dyDescent="0.2">
      <c r="B105" s="11" t="s">
        <v>460</v>
      </c>
      <c r="C105" s="411" t="s">
        <v>2055</v>
      </c>
      <c r="D105" s="412"/>
      <c r="E105" s="412"/>
      <c r="F105" s="412"/>
      <c r="G105" s="413"/>
      <c r="H105" s="49"/>
      <c r="I105" s="255" t="s">
        <v>1894</v>
      </c>
      <c r="J105" s="256"/>
      <c r="K105" s="256"/>
      <c r="L105" s="256"/>
      <c r="M105" s="256"/>
      <c r="N105" s="256"/>
      <c r="O105" s="256"/>
      <c r="P105" s="257"/>
      <c r="Q105" s="16"/>
      <c r="R105" s="391"/>
      <c r="S105" s="392"/>
      <c r="T105" s="392"/>
      <c r="U105" s="392"/>
      <c r="V105" s="392"/>
      <c r="W105" s="392"/>
      <c r="X105" s="392"/>
      <c r="Y105" s="392"/>
      <c r="Z105" s="393"/>
    </row>
    <row r="106" spans="1:26" ht="19.5" customHeight="1" x14ac:dyDescent="0.2">
      <c r="A106" s="25"/>
      <c r="B106" s="11" t="s">
        <v>55</v>
      </c>
      <c r="C106" s="411" t="s">
        <v>461</v>
      </c>
      <c r="D106" s="412"/>
      <c r="E106" s="412"/>
      <c r="F106" s="412"/>
      <c r="G106" s="413"/>
      <c r="H106" s="48"/>
      <c r="I106" s="388" t="s">
        <v>444</v>
      </c>
      <c r="J106" s="389"/>
      <c r="K106" s="389"/>
      <c r="L106" s="389"/>
      <c r="M106" s="389"/>
      <c r="N106" s="389"/>
      <c r="O106" s="389"/>
      <c r="P106" s="390"/>
      <c r="Q106" s="15"/>
      <c r="R106" s="391"/>
      <c r="S106" s="392"/>
      <c r="T106" s="392"/>
      <c r="U106" s="392"/>
      <c r="V106" s="392"/>
      <c r="W106" s="392"/>
      <c r="X106" s="392"/>
      <c r="Y106" s="392"/>
      <c r="Z106" s="393"/>
    </row>
    <row r="107" spans="1:26" ht="19.5" customHeight="1" x14ac:dyDescent="0.2">
      <c r="B107" s="11" t="s">
        <v>58</v>
      </c>
      <c r="C107" s="411" t="s">
        <v>462</v>
      </c>
      <c r="D107" s="412"/>
      <c r="E107" s="412"/>
      <c r="F107" s="412"/>
      <c r="G107" s="413"/>
      <c r="H107" s="48"/>
      <c r="I107" s="388" t="s">
        <v>444</v>
      </c>
      <c r="J107" s="389"/>
      <c r="K107" s="389"/>
      <c r="L107" s="389"/>
      <c r="M107" s="389"/>
      <c r="N107" s="389"/>
      <c r="O107" s="389"/>
      <c r="P107" s="390"/>
      <c r="Q107" s="15"/>
      <c r="R107" s="391"/>
      <c r="S107" s="392"/>
      <c r="T107" s="392"/>
      <c r="U107" s="392"/>
      <c r="V107" s="392"/>
      <c r="W107" s="392"/>
      <c r="X107" s="392"/>
      <c r="Y107" s="392"/>
      <c r="Z107" s="393"/>
    </row>
    <row r="108" spans="1:26" ht="19.5" customHeight="1" x14ac:dyDescent="0.2">
      <c r="B108" s="11" t="s">
        <v>59</v>
      </c>
      <c r="C108" s="411" t="s">
        <v>463</v>
      </c>
      <c r="D108" s="412"/>
      <c r="E108" s="412"/>
      <c r="F108" s="412"/>
      <c r="G108" s="413"/>
      <c r="H108" s="48"/>
      <c r="I108" s="388" t="s">
        <v>444</v>
      </c>
      <c r="J108" s="389"/>
      <c r="K108" s="389"/>
      <c r="L108" s="389"/>
      <c r="M108" s="389"/>
      <c r="N108" s="389"/>
      <c r="O108" s="389"/>
      <c r="P108" s="390"/>
      <c r="Q108" s="15"/>
      <c r="R108" s="391"/>
      <c r="S108" s="392"/>
      <c r="T108" s="392"/>
      <c r="U108" s="392"/>
      <c r="V108" s="392"/>
      <c r="W108" s="392"/>
      <c r="X108" s="392"/>
      <c r="Y108" s="392"/>
      <c r="Z108" s="393"/>
    </row>
    <row r="109" spans="1:26" ht="19.5" customHeight="1" x14ac:dyDescent="0.2">
      <c r="B109" s="11" t="s">
        <v>61</v>
      </c>
      <c r="C109" s="411" t="s">
        <v>464</v>
      </c>
      <c r="D109" s="412"/>
      <c r="E109" s="412"/>
      <c r="F109" s="412"/>
      <c r="G109" s="413"/>
      <c r="H109" s="48"/>
      <c r="I109" s="388" t="s">
        <v>465</v>
      </c>
      <c r="J109" s="389"/>
      <c r="K109" s="389"/>
      <c r="L109" s="389"/>
      <c r="M109" s="389"/>
      <c r="N109" s="389"/>
      <c r="O109" s="389"/>
      <c r="P109" s="390"/>
      <c r="Q109" s="15"/>
      <c r="R109" s="391"/>
      <c r="S109" s="392"/>
      <c r="T109" s="392"/>
      <c r="U109" s="392"/>
      <c r="V109" s="392"/>
      <c r="W109" s="392"/>
      <c r="X109" s="392"/>
      <c r="Y109" s="392"/>
      <c r="Z109" s="393"/>
    </row>
    <row r="110" spans="1:26" ht="72" customHeight="1" x14ac:dyDescent="0.2">
      <c r="B110" s="11" t="s">
        <v>63</v>
      </c>
      <c r="C110" s="411" t="s">
        <v>2056</v>
      </c>
      <c r="D110" s="412"/>
      <c r="E110" s="412"/>
      <c r="F110" s="412"/>
      <c r="G110" s="413"/>
      <c r="H110" s="48"/>
      <c r="I110" s="388" t="s">
        <v>2057</v>
      </c>
      <c r="J110" s="389"/>
      <c r="K110" s="389"/>
      <c r="L110" s="389"/>
      <c r="M110" s="389"/>
      <c r="N110" s="389"/>
      <c r="O110" s="389"/>
      <c r="P110" s="390"/>
      <c r="Q110" s="17"/>
      <c r="R110" s="391"/>
      <c r="S110" s="392"/>
      <c r="T110" s="392"/>
      <c r="U110" s="392"/>
      <c r="V110" s="392"/>
      <c r="W110" s="392"/>
      <c r="X110" s="392"/>
      <c r="Y110" s="392"/>
      <c r="Z110" s="393"/>
    </row>
    <row r="111" spans="1:26" ht="25.5" customHeight="1" x14ac:dyDescent="0.2">
      <c r="B111" s="262" t="s">
        <v>92</v>
      </c>
      <c r="C111" s="263"/>
      <c r="D111" s="263"/>
      <c r="E111" s="263"/>
      <c r="F111" s="263"/>
      <c r="G111" s="263"/>
      <c r="H111" s="263"/>
      <c r="I111" s="263"/>
      <c r="J111" s="263"/>
      <c r="K111" s="263"/>
      <c r="L111" s="263"/>
      <c r="M111" s="263"/>
      <c r="N111" s="263"/>
      <c r="O111" s="263"/>
      <c r="P111" s="264"/>
      <c r="Q111" s="37">
        <f>COUNTIF(Q87:Q110,"N/A")</f>
        <v>0</v>
      </c>
      <c r="R111" s="361"/>
      <c r="S111" s="362"/>
      <c r="T111" s="362"/>
      <c r="U111" s="362"/>
      <c r="V111" s="362"/>
      <c r="W111" s="362"/>
      <c r="X111" s="362"/>
      <c r="Y111" s="362"/>
      <c r="Z111" s="363"/>
    </row>
    <row r="112" spans="1:26" ht="25.5" customHeight="1" x14ac:dyDescent="0.2">
      <c r="B112" s="266" t="s">
        <v>812</v>
      </c>
      <c r="C112" s="266"/>
      <c r="D112" s="266"/>
      <c r="E112" s="266"/>
      <c r="F112" s="266"/>
      <c r="G112" s="266"/>
      <c r="H112" s="266"/>
      <c r="I112" s="266"/>
      <c r="J112" s="266"/>
      <c r="K112" s="266"/>
      <c r="L112" s="266"/>
      <c r="M112" s="266"/>
      <c r="N112" s="266"/>
      <c r="O112" s="266"/>
      <c r="P112" s="266"/>
      <c r="Q112" s="66">
        <f>COUNTIFS(H87:H110,"M",Q87:Q110,"N/A")</f>
        <v>0</v>
      </c>
      <c r="R112" s="361"/>
      <c r="S112" s="362"/>
      <c r="T112" s="362"/>
      <c r="U112" s="362"/>
      <c r="V112" s="362"/>
      <c r="W112" s="362"/>
      <c r="X112" s="362"/>
      <c r="Y112" s="362"/>
      <c r="Z112" s="363"/>
    </row>
    <row r="113" spans="2:26" ht="25.5" customHeight="1" x14ac:dyDescent="0.2">
      <c r="B113" s="266" t="s">
        <v>813</v>
      </c>
      <c r="C113" s="266"/>
      <c r="D113" s="266"/>
      <c r="E113" s="266"/>
      <c r="F113" s="266"/>
      <c r="G113" s="266"/>
      <c r="H113" s="266"/>
      <c r="I113" s="266"/>
      <c r="J113" s="266"/>
      <c r="K113" s="266"/>
      <c r="L113" s="266"/>
      <c r="M113" s="266"/>
      <c r="N113" s="266"/>
      <c r="O113" s="266"/>
      <c r="P113" s="266"/>
      <c r="Q113" s="66">
        <f>COUNTIFS(H87:H110,"M",Q87:Q110,"1")</f>
        <v>0</v>
      </c>
      <c r="R113" s="361"/>
      <c r="S113" s="362"/>
      <c r="T113" s="362"/>
      <c r="U113" s="362"/>
      <c r="V113" s="362"/>
      <c r="W113" s="362"/>
      <c r="X113" s="362"/>
      <c r="Y113" s="362"/>
      <c r="Z113" s="363"/>
    </row>
    <row r="114" spans="2:26" ht="24.95" customHeight="1" x14ac:dyDescent="0.2">
      <c r="B114" s="262" t="s">
        <v>93</v>
      </c>
      <c r="C114" s="263"/>
      <c r="D114" s="263"/>
      <c r="E114" s="263"/>
      <c r="F114" s="263"/>
      <c r="G114" s="263"/>
      <c r="H114" s="263"/>
      <c r="I114" s="263"/>
      <c r="J114" s="263"/>
      <c r="K114" s="263"/>
      <c r="L114" s="263"/>
      <c r="M114" s="263"/>
      <c r="N114" s="263"/>
      <c r="O114" s="263"/>
      <c r="P114" s="263"/>
      <c r="Q114" s="201">
        <f>SUM(Q87:Q110)</f>
        <v>0</v>
      </c>
      <c r="R114" s="361"/>
      <c r="S114" s="362"/>
      <c r="T114" s="362"/>
      <c r="U114" s="362"/>
      <c r="V114" s="362"/>
      <c r="W114" s="362"/>
      <c r="X114" s="362"/>
      <c r="Y114" s="362"/>
      <c r="Z114" s="363"/>
    </row>
    <row r="115" spans="2:26" ht="19.5" customHeight="1" x14ac:dyDescent="0.2">
      <c r="B115" s="6" t="s">
        <v>466</v>
      </c>
      <c r="C115" s="199" t="s">
        <v>382</v>
      </c>
      <c r="D115" s="124"/>
      <c r="E115" s="124"/>
      <c r="F115" s="124"/>
      <c r="G115" s="124"/>
      <c r="H115" s="124"/>
      <c r="I115" s="124"/>
      <c r="J115" s="124"/>
      <c r="K115" s="124"/>
      <c r="L115" s="124"/>
      <c r="M115" s="124"/>
      <c r="N115" s="124"/>
      <c r="O115" s="124"/>
      <c r="P115" s="124"/>
      <c r="Q115" s="66"/>
      <c r="R115" s="508"/>
      <c r="S115" s="509"/>
      <c r="T115" s="509"/>
      <c r="U115" s="509"/>
      <c r="V115" s="509"/>
      <c r="W115" s="509"/>
      <c r="X115" s="509"/>
      <c r="Y115" s="509"/>
      <c r="Z115" s="510"/>
    </row>
    <row r="116" spans="2:26" ht="103.5" customHeight="1" x14ac:dyDescent="0.2">
      <c r="B116" s="11" t="s">
        <v>467</v>
      </c>
      <c r="C116" s="255" t="s">
        <v>468</v>
      </c>
      <c r="D116" s="256"/>
      <c r="E116" s="256"/>
      <c r="F116" s="256"/>
      <c r="G116" s="257"/>
      <c r="H116" s="185" t="s">
        <v>57</v>
      </c>
      <c r="I116" s="388" t="s">
        <v>469</v>
      </c>
      <c r="J116" s="389"/>
      <c r="K116" s="389"/>
      <c r="L116" s="389"/>
      <c r="M116" s="389"/>
      <c r="N116" s="389"/>
      <c r="O116" s="389"/>
      <c r="P116" s="390"/>
      <c r="Q116" s="15"/>
      <c r="R116" s="391"/>
      <c r="S116" s="392"/>
      <c r="T116" s="392"/>
      <c r="U116" s="392"/>
      <c r="V116" s="392"/>
      <c r="W116" s="392"/>
      <c r="X116" s="392"/>
      <c r="Y116" s="392"/>
      <c r="Z116" s="393"/>
    </row>
    <row r="117" spans="2:26" ht="60" customHeight="1" x14ac:dyDescent="0.2">
      <c r="B117" s="11" t="s">
        <v>470</v>
      </c>
      <c r="C117" s="255" t="s">
        <v>471</v>
      </c>
      <c r="D117" s="256"/>
      <c r="E117" s="256"/>
      <c r="F117" s="256"/>
      <c r="G117" s="257"/>
      <c r="H117" s="36"/>
      <c r="I117" s="388" t="s">
        <v>472</v>
      </c>
      <c r="J117" s="389"/>
      <c r="K117" s="389"/>
      <c r="L117" s="389"/>
      <c r="M117" s="389"/>
      <c r="N117" s="389"/>
      <c r="O117" s="389"/>
      <c r="P117" s="390"/>
      <c r="Q117" s="17"/>
      <c r="R117" s="391"/>
      <c r="S117" s="392"/>
      <c r="T117" s="392"/>
      <c r="U117" s="392"/>
      <c r="V117" s="392"/>
      <c r="W117" s="392"/>
      <c r="X117" s="392"/>
      <c r="Y117" s="392"/>
      <c r="Z117" s="393"/>
    </row>
    <row r="118" spans="2:26" ht="25.5" customHeight="1" x14ac:dyDescent="0.2">
      <c r="B118" s="262" t="s">
        <v>92</v>
      </c>
      <c r="C118" s="263"/>
      <c r="D118" s="263"/>
      <c r="E118" s="263"/>
      <c r="F118" s="263"/>
      <c r="G118" s="263"/>
      <c r="H118" s="263"/>
      <c r="I118" s="263"/>
      <c r="J118" s="263"/>
      <c r="K118" s="263"/>
      <c r="L118" s="263"/>
      <c r="M118" s="263"/>
      <c r="N118" s="263"/>
      <c r="O118" s="263"/>
      <c r="P118" s="264"/>
      <c r="Q118" s="37">
        <f>COUNTIF(Q116:Q117,"N/A")</f>
        <v>0</v>
      </c>
      <c r="R118" s="361"/>
      <c r="S118" s="362"/>
      <c r="T118" s="362"/>
      <c r="U118" s="362"/>
      <c r="V118" s="362"/>
      <c r="W118" s="362"/>
      <c r="X118" s="362"/>
      <c r="Y118" s="362"/>
      <c r="Z118" s="363"/>
    </row>
    <row r="119" spans="2:26" ht="25.5" customHeight="1" x14ac:dyDescent="0.2">
      <c r="B119" s="266" t="s">
        <v>812</v>
      </c>
      <c r="C119" s="266"/>
      <c r="D119" s="266"/>
      <c r="E119" s="266"/>
      <c r="F119" s="266"/>
      <c r="G119" s="266"/>
      <c r="H119" s="266"/>
      <c r="I119" s="266"/>
      <c r="J119" s="266"/>
      <c r="K119" s="266"/>
      <c r="L119" s="266"/>
      <c r="M119" s="266"/>
      <c r="N119" s="266"/>
      <c r="O119" s="266"/>
      <c r="P119" s="266"/>
      <c r="Q119" s="66">
        <f>COUNTIFS(H116:H117,"M",Q116:Q117,"N/A")</f>
        <v>0</v>
      </c>
      <c r="R119" s="361"/>
      <c r="S119" s="362"/>
      <c r="T119" s="362"/>
      <c r="U119" s="362"/>
      <c r="V119" s="362"/>
      <c r="W119" s="362"/>
      <c r="X119" s="362"/>
      <c r="Y119" s="362"/>
      <c r="Z119" s="363"/>
    </row>
    <row r="120" spans="2:26" ht="25.5" customHeight="1" x14ac:dyDescent="0.2">
      <c r="B120" s="266" t="s">
        <v>813</v>
      </c>
      <c r="C120" s="266"/>
      <c r="D120" s="266"/>
      <c r="E120" s="266"/>
      <c r="F120" s="266"/>
      <c r="G120" s="266"/>
      <c r="H120" s="266"/>
      <c r="I120" s="266"/>
      <c r="J120" s="266"/>
      <c r="K120" s="266"/>
      <c r="L120" s="266"/>
      <c r="M120" s="266"/>
      <c r="N120" s="266"/>
      <c r="O120" s="266"/>
      <c r="P120" s="266"/>
      <c r="Q120" s="66">
        <f>COUNTIFS(H116:H117,"M",Q116:Q117,"1")</f>
        <v>0</v>
      </c>
      <c r="R120" s="361"/>
      <c r="S120" s="362"/>
      <c r="T120" s="362"/>
      <c r="U120" s="362"/>
      <c r="V120" s="362"/>
      <c r="W120" s="362"/>
      <c r="X120" s="362"/>
      <c r="Y120" s="362"/>
      <c r="Z120" s="363"/>
    </row>
    <row r="121" spans="2:26" ht="24.95" customHeight="1" x14ac:dyDescent="0.2">
      <c r="B121" s="262" t="s">
        <v>93</v>
      </c>
      <c r="C121" s="263"/>
      <c r="D121" s="263"/>
      <c r="E121" s="263"/>
      <c r="F121" s="263"/>
      <c r="G121" s="263"/>
      <c r="H121" s="263"/>
      <c r="I121" s="263"/>
      <c r="J121" s="263"/>
      <c r="K121" s="263"/>
      <c r="L121" s="263"/>
      <c r="M121" s="263"/>
      <c r="N121" s="263"/>
      <c r="O121" s="263"/>
      <c r="P121" s="263"/>
      <c r="Q121" s="201">
        <f>SUM(Q116:Q117)</f>
        <v>0</v>
      </c>
      <c r="R121" s="361"/>
      <c r="S121" s="362"/>
      <c r="T121" s="362"/>
      <c r="U121" s="362"/>
      <c r="V121" s="362"/>
      <c r="W121" s="362"/>
      <c r="X121" s="362"/>
      <c r="Y121" s="362"/>
      <c r="Z121" s="363"/>
    </row>
    <row r="122" spans="2:26" ht="19.5" customHeight="1" x14ac:dyDescent="0.2">
      <c r="B122" s="6" t="s">
        <v>473</v>
      </c>
      <c r="C122" s="414" t="s">
        <v>2058</v>
      </c>
      <c r="D122" s="415"/>
      <c r="E122" s="415"/>
      <c r="F122" s="415"/>
      <c r="G122" s="415"/>
      <c r="H122" s="415"/>
      <c r="I122" s="415"/>
      <c r="J122" s="415"/>
      <c r="K122" s="415"/>
      <c r="L122" s="415"/>
      <c r="M122" s="415"/>
      <c r="N122" s="415"/>
      <c r="O122" s="415"/>
      <c r="P122" s="416"/>
      <c r="Q122" s="200"/>
      <c r="R122" s="508"/>
      <c r="S122" s="509"/>
      <c r="T122" s="509"/>
      <c r="U122" s="509"/>
      <c r="V122" s="509"/>
      <c r="W122" s="509"/>
      <c r="X122" s="509"/>
      <c r="Y122" s="509"/>
      <c r="Z122" s="510"/>
    </row>
    <row r="123" spans="2:26" ht="29.25" customHeight="1" x14ac:dyDescent="0.2">
      <c r="B123" s="11" t="s">
        <v>474</v>
      </c>
      <c r="C123" s="255" t="s">
        <v>475</v>
      </c>
      <c r="D123" s="256"/>
      <c r="E123" s="256"/>
      <c r="F123" s="256"/>
      <c r="G123" s="257"/>
      <c r="H123" s="36"/>
      <c r="I123" s="255" t="s">
        <v>476</v>
      </c>
      <c r="J123" s="256"/>
      <c r="K123" s="256"/>
      <c r="L123" s="256"/>
      <c r="M123" s="256"/>
      <c r="N123" s="256"/>
      <c r="O123" s="256"/>
      <c r="P123" s="257"/>
      <c r="Q123" s="15"/>
      <c r="R123" s="391"/>
      <c r="S123" s="392"/>
      <c r="T123" s="392"/>
      <c r="U123" s="392"/>
      <c r="V123" s="392"/>
      <c r="W123" s="392"/>
      <c r="X123" s="392"/>
      <c r="Y123" s="392"/>
      <c r="Z123" s="393"/>
    </row>
    <row r="124" spans="2:26" ht="60.75" customHeight="1" x14ac:dyDescent="0.2">
      <c r="B124" s="11" t="s">
        <v>477</v>
      </c>
      <c r="C124" s="255" t="s">
        <v>2059</v>
      </c>
      <c r="D124" s="256"/>
      <c r="E124" s="256"/>
      <c r="F124" s="256"/>
      <c r="G124" s="257"/>
      <c r="H124" s="36"/>
      <c r="I124" s="388" t="s">
        <v>478</v>
      </c>
      <c r="J124" s="389"/>
      <c r="K124" s="389"/>
      <c r="L124" s="389"/>
      <c r="M124" s="389"/>
      <c r="N124" s="389"/>
      <c r="O124" s="389"/>
      <c r="P124" s="390"/>
      <c r="Q124" s="15"/>
      <c r="R124" s="391"/>
      <c r="S124" s="392"/>
      <c r="T124" s="392"/>
      <c r="U124" s="392"/>
      <c r="V124" s="392"/>
      <c r="W124" s="392"/>
      <c r="X124" s="392"/>
      <c r="Y124" s="392"/>
      <c r="Z124" s="393"/>
    </row>
    <row r="125" spans="2:26" ht="30" customHeight="1" x14ac:dyDescent="0.2">
      <c r="B125" s="11" t="s">
        <v>479</v>
      </c>
      <c r="C125" s="255" t="s">
        <v>480</v>
      </c>
      <c r="D125" s="256"/>
      <c r="E125" s="256"/>
      <c r="F125" s="256"/>
      <c r="G125" s="257"/>
      <c r="H125" s="47"/>
      <c r="I125" s="388" t="s">
        <v>1896</v>
      </c>
      <c r="J125" s="389"/>
      <c r="K125" s="389"/>
      <c r="L125" s="389"/>
      <c r="M125" s="389"/>
      <c r="N125" s="389"/>
      <c r="O125" s="389"/>
      <c r="P125" s="390"/>
      <c r="Q125" s="16"/>
      <c r="R125" s="391"/>
      <c r="S125" s="392"/>
      <c r="T125" s="392"/>
      <c r="U125" s="392"/>
      <c r="V125" s="392"/>
      <c r="W125" s="392"/>
      <c r="X125" s="392"/>
      <c r="Y125" s="392"/>
      <c r="Z125" s="393"/>
    </row>
    <row r="126" spans="2:26" ht="45" customHeight="1" x14ac:dyDescent="0.2">
      <c r="B126" s="11" t="s">
        <v>55</v>
      </c>
      <c r="C126" s="255" t="s">
        <v>481</v>
      </c>
      <c r="D126" s="256"/>
      <c r="E126" s="256"/>
      <c r="F126" s="256"/>
      <c r="G126" s="257"/>
      <c r="H126" s="185" t="s">
        <v>57</v>
      </c>
      <c r="I126" s="388" t="s">
        <v>482</v>
      </c>
      <c r="J126" s="389"/>
      <c r="K126" s="389"/>
      <c r="L126" s="389"/>
      <c r="M126" s="389"/>
      <c r="N126" s="389"/>
      <c r="O126" s="389"/>
      <c r="P126" s="390"/>
      <c r="Q126" s="15"/>
      <c r="R126" s="391"/>
      <c r="S126" s="392"/>
      <c r="T126" s="392"/>
      <c r="U126" s="392"/>
      <c r="V126" s="392"/>
      <c r="W126" s="392"/>
      <c r="X126" s="392"/>
      <c r="Y126" s="392"/>
      <c r="Z126" s="393"/>
    </row>
    <row r="127" spans="2:26" ht="45" customHeight="1" x14ac:dyDescent="0.2">
      <c r="B127" s="11" t="s">
        <v>58</v>
      </c>
      <c r="C127" s="255" t="s">
        <v>483</v>
      </c>
      <c r="D127" s="256"/>
      <c r="E127" s="256"/>
      <c r="F127" s="256"/>
      <c r="G127" s="257"/>
      <c r="H127" s="185" t="s">
        <v>57</v>
      </c>
      <c r="I127" s="388" t="s">
        <v>484</v>
      </c>
      <c r="J127" s="389"/>
      <c r="K127" s="389"/>
      <c r="L127" s="389"/>
      <c r="M127" s="389"/>
      <c r="N127" s="389"/>
      <c r="O127" s="389"/>
      <c r="P127" s="390"/>
      <c r="Q127" s="15"/>
      <c r="R127" s="391"/>
      <c r="S127" s="392"/>
      <c r="T127" s="392"/>
      <c r="U127" s="392"/>
      <c r="V127" s="392"/>
      <c r="W127" s="392"/>
      <c r="X127" s="392"/>
      <c r="Y127" s="392"/>
      <c r="Z127" s="393"/>
    </row>
    <row r="128" spans="2:26" ht="45" customHeight="1" x14ac:dyDescent="0.2">
      <c r="B128" s="11" t="s">
        <v>59</v>
      </c>
      <c r="C128" s="255" t="s">
        <v>485</v>
      </c>
      <c r="D128" s="256"/>
      <c r="E128" s="256"/>
      <c r="F128" s="256"/>
      <c r="G128" s="257"/>
      <c r="H128" s="185" t="s">
        <v>57</v>
      </c>
      <c r="I128" s="255" t="s">
        <v>486</v>
      </c>
      <c r="J128" s="256"/>
      <c r="K128" s="256"/>
      <c r="L128" s="256"/>
      <c r="M128" s="256"/>
      <c r="N128" s="256"/>
      <c r="O128" s="256"/>
      <c r="P128" s="257"/>
      <c r="Q128" s="15"/>
      <c r="R128" s="391"/>
      <c r="S128" s="392"/>
      <c r="T128" s="392"/>
      <c r="U128" s="392"/>
      <c r="V128" s="392"/>
      <c r="W128" s="392"/>
      <c r="X128" s="392"/>
      <c r="Y128" s="392"/>
      <c r="Z128" s="393"/>
    </row>
    <row r="129" spans="2:26" ht="30" customHeight="1" x14ac:dyDescent="0.2">
      <c r="B129" s="11" t="s">
        <v>61</v>
      </c>
      <c r="C129" s="255" t="s">
        <v>487</v>
      </c>
      <c r="D129" s="256"/>
      <c r="E129" s="256"/>
      <c r="F129" s="256"/>
      <c r="G129" s="257"/>
      <c r="H129" s="185" t="s">
        <v>57</v>
      </c>
      <c r="I129" s="388" t="s">
        <v>488</v>
      </c>
      <c r="J129" s="389"/>
      <c r="K129" s="389"/>
      <c r="L129" s="389"/>
      <c r="M129" s="389"/>
      <c r="N129" s="389"/>
      <c r="O129" s="389"/>
      <c r="P129" s="390"/>
      <c r="Q129" s="15"/>
      <c r="R129" s="391"/>
      <c r="S129" s="392"/>
      <c r="T129" s="392"/>
      <c r="U129" s="392"/>
      <c r="V129" s="392"/>
      <c r="W129" s="392"/>
      <c r="X129" s="392"/>
      <c r="Y129" s="392"/>
      <c r="Z129" s="393"/>
    </row>
    <row r="130" spans="2:26" ht="30" customHeight="1" x14ac:dyDescent="0.2">
      <c r="B130" s="11" t="s">
        <v>63</v>
      </c>
      <c r="C130" s="255" t="s">
        <v>489</v>
      </c>
      <c r="D130" s="256"/>
      <c r="E130" s="256"/>
      <c r="F130" s="256"/>
      <c r="G130" s="257"/>
      <c r="H130" s="185"/>
      <c r="I130" s="388" t="s">
        <v>1897</v>
      </c>
      <c r="J130" s="389"/>
      <c r="K130" s="389"/>
      <c r="L130" s="389"/>
      <c r="M130" s="389"/>
      <c r="N130" s="389"/>
      <c r="O130" s="389"/>
      <c r="P130" s="390"/>
      <c r="Q130" s="15"/>
      <c r="R130" s="391"/>
      <c r="S130" s="392"/>
      <c r="T130" s="392"/>
      <c r="U130" s="392"/>
      <c r="V130" s="392"/>
      <c r="W130" s="392"/>
      <c r="X130" s="392"/>
      <c r="Y130" s="392"/>
      <c r="Z130" s="393"/>
    </row>
    <row r="131" spans="2:26" ht="46.5" customHeight="1" x14ac:dyDescent="0.2">
      <c r="B131" s="11" t="s">
        <v>65</v>
      </c>
      <c r="C131" s="411" t="s">
        <v>490</v>
      </c>
      <c r="D131" s="412"/>
      <c r="E131" s="412"/>
      <c r="F131" s="412"/>
      <c r="G131" s="413"/>
      <c r="H131" s="190" t="s">
        <v>57</v>
      </c>
      <c r="I131" s="388" t="s">
        <v>2836</v>
      </c>
      <c r="J131" s="389"/>
      <c r="K131" s="389"/>
      <c r="L131" s="389"/>
      <c r="M131" s="389"/>
      <c r="N131" s="389"/>
      <c r="O131" s="389"/>
      <c r="P131" s="390"/>
      <c r="Q131" s="15"/>
      <c r="R131" s="391"/>
      <c r="S131" s="392"/>
      <c r="T131" s="392"/>
      <c r="U131" s="392"/>
      <c r="V131" s="392"/>
      <c r="W131" s="392"/>
      <c r="X131" s="392"/>
      <c r="Y131" s="392"/>
      <c r="Z131" s="393"/>
    </row>
    <row r="132" spans="2:26" ht="45" customHeight="1" x14ac:dyDescent="0.2">
      <c r="B132" s="11" t="s">
        <v>68</v>
      </c>
      <c r="C132" s="411" t="s">
        <v>491</v>
      </c>
      <c r="D132" s="412"/>
      <c r="E132" s="412"/>
      <c r="F132" s="412"/>
      <c r="G132" s="413"/>
      <c r="H132" s="190" t="s">
        <v>57</v>
      </c>
      <c r="I132" s="388" t="s">
        <v>2934</v>
      </c>
      <c r="J132" s="389"/>
      <c r="K132" s="389"/>
      <c r="L132" s="389"/>
      <c r="M132" s="389"/>
      <c r="N132" s="389"/>
      <c r="O132" s="389"/>
      <c r="P132" s="390"/>
      <c r="Q132" s="15"/>
      <c r="R132" s="391"/>
      <c r="S132" s="392"/>
      <c r="T132" s="392"/>
      <c r="U132" s="392"/>
      <c r="V132" s="392"/>
      <c r="W132" s="392"/>
      <c r="X132" s="392"/>
      <c r="Y132" s="392"/>
      <c r="Z132" s="393"/>
    </row>
    <row r="133" spans="2:26" ht="19.5" customHeight="1" x14ac:dyDescent="0.2">
      <c r="B133" s="11" t="s">
        <v>71</v>
      </c>
      <c r="C133" s="411" t="s">
        <v>492</v>
      </c>
      <c r="D133" s="412"/>
      <c r="E133" s="412"/>
      <c r="F133" s="412"/>
      <c r="G133" s="413"/>
      <c r="H133" s="190" t="s">
        <v>57</v>
      </c>
      <c r="I133" s="388" t="s">
        <v>2935</v>
      </c>
      <c r="J133" s="389"/>
      <c r="K133" s="389"/>
      <c r="L133" s="389"/>
      <c r="M133" s="389"/>
      <c r="N133" s="389"/>
      <c r="O133" s="389"/>
      <c r="P133" s="390"/>
      <c r="Q133" s="15"/>
      <c r="R133" s="391"/>
      <c r="S133" s="392"/>
      <c r="T133" s="392"/>
      <c r="U133" s="392"/>
      <c r="V133" s="392"/>
      <c r="W133" s="392"/>
      <c r="X133" s="392"/>
      <c r="Y133" s="392"/>
      <c r="Z133" s="393"/>
    </row>
    <row r="134" spans="2:26" ht="30" customHeight="1" x14ac:dyDescent="0.2">
      <c r="B134" s="11" t="s">
        <v>74</v>
      </c>
      <c r="C134" s="411" t="s">
        <v>493</v>
      </c>
      <c r="D134" s="412"/>
      <c r="E134" s="412"/>
      <c r="F134" s="412"/>
      <c r="G134" s="413"/>
      <c r="H134" s="190" t="s">
        <v>57</v>
      </c>
      <c r="I134" s="388" t="s">
        <v>494</v>
      </c>
      <c r="J134" s="389"/>
      <c r="K134" s="389"/>
      <c r="L134" s="389"/>
      <c r="M134" s="389"/>
      <c r="N134" s="389"/>
      <c r="O134" s="389"/>
      <c r="P134" s="390"/>
      <c r="Q134" s="17"/>
      <c r="R134" s="391"/>
      <c r="S134" s="392"/>
      <c r="T134" s="392"/>
      <c r="U134" s="392"/>
      <c r="V134" s="392"/>
      <c r="W134" s="392"/>
      <c r="X134" s="392"/>
      <c r="Y134" s="392"/>
      <c r="Z134" s="393"/>
    </row>
    <row r="135" spans="2:26" ht="25.5" customHeight="1" x14ac:dyDescent="0.2">
      <c r="B135" s="262" t="s">
        <v>92</v>
      </c>
      <c r="C135" s="263"/>
      <c r="D135" s="263"/>
      <c r="E135" s="263"/>
      <c r="F135" s="263"/>
      <c r="G135" s="263"/>
      <c r="H135" s="263"/>
      <c r="I135" s="263"/>
      <c r="J135" s="263"/>
      <c r="K135" s="263"/>
      <c r="L135" s="263"/>
      <c r="M135" s="263"/>
      <c r="N135" s="263"/>
      <c r="O135" s="263"/>
      <c r="P135" s="264"/>
      <c r="Q135" s="37">
        <f>COUNTIF(Q123:Q134,"N/A")</f>
        <v>0</v>
      </c>
      <c r="R135" s="361"/>
      <c r="S135" s="362"/>
      <c r="T135" s="362"/>
      <c r="U135" s="362"/>
      <c r="V135" s="362"/>
      <c r="W135" s="362"/>
      <c r="X135" s="362"/>
      <c r="Y135" s="362"/>
      <c r="Z135" s="363"/>
    </row>
    <row r="136" spans="2:26" ht="25.5" customHeight="1" x14ac:dyDescent="0.2">
      <c r="B136" s="262" t="s">
        <v>812</v>
      </c>
      <c r="C136" s="263"/>
      <c r="D136" s="263"/>
      <c r="E136" s="263"/>
      <c r="F136" s="263"/>
      <c r="G136" s="263"/>
      <c r="H136" s="263"/>
      <c r="I136" s="263"/>
      <c r="J136" s="263"/>
      <c r="K136" s="263"/>
      <c r="L136" s="263"/>
      <c r="M136" s="263"/>
      <c r="N136" s="263"/>
      <c r="O136" s="263"/>
      <c r="P136" s="264"/>
      <c r="Q136" s="66">
        <f>COUNTIFS(H123:H134,"M",Q123:Q134,"N/A")</f>
        <v>0</v>
      </c>
      <c r="R136" s="361"/>
      <c r="S136" s="362"/>
      <c r="T136" s="362"/>
      <c r="U136" s="362"/>
      <c r="V136" s="362"/>
      <c r="W136" s="362"/>
      <c r="X136" s="362"/>
      <c r="Y136" s="362"/>
      <c r="Z136" s="363"/>
    </row>
    <row r="137" spans="2:26" ht="25.5" customHeight="1" x14ac:dyDescent="0.2">
      <c r="B137" s="262" t="s">
        <v>813</v>
      </c>
      <c r="C137" s="263"/>
      <c r="D137" s="263"/>
      <c r="E137" s="263"/>
      <c r="F137" s="263"/>
      <c r="G137" s="263"/>
      <c r="H137" s="263"/>
      <c r="I137" s="263"/>
      <c r="J137" s="263"/>
      <c r="K137" s="263"/>
      <c r="L137" s="263"/>
      <c r="M137" s="263"/>
      <c r="N137" s="263"/>
      <c r="O137" s="263"/>
      <c r="P137" s="264"/>
      <c r="Q137" s="66">
        <f>COUNTIFS(H123:H134,"M",Q123:Q134,"1")</f>
        <v>0</v>
      </c>
      <c r="R137" s="361"/>
      <c r="S137" s="362"/>
      <c r="T137" s="362"/>
      <c r="U137" s="362"/>
      <c r="V137" s="362"/>
      <c r="W137" s="362"/>
      <c r="X137" s="362"/>
      <c r="Y137" s="362"/>
      <c r="Z137" s="363"/>
    </row>
    <row r="138" spans="2:26" ht="26.25" customHeight="1" x14ac:dyDescent="0.2">
      <c r="B138" s="262" t="s">
        <v>93</v>
      </c>
      <c r="C138" s="263"/>
      <c r="D138" s="263"/>
      <c r="E138" s="263"/>
      <c r="F138" s="263"/>
      <c r="G138" s="263"/>
      <c r="H138" s="263"/>
      <c r="I138" s="263"/>
      <c r="J138" s="263"/>
      <c r="K138" s="263"/>
      <c r="L138" s="263"/>
      <c r="M138" s="263"/>
      <c r="N138" s="263"/>
      <c r="O138" s="263"/>
      <c r="P138" s="512"/>
      <c r="Q138" s="201">
        <f>SUM(Q123:Q134)</f>
        <v>0</v>
      </c>
      <c r="R138" s="361"/>
      <c r="S138" s="362"/>
      <c r="T138" s="362"/>
      <c r="U138" s="362"/>
      <c r="V138" s="362"/>
      <c r="W138" s="362"/>
      <c r="X138" s="362"/>
      <c r="Y138" s="362"/>
      <c r="Z138" s="363"/>
    </row>
    <row r="139" spans="2:26" ht="19.5" customHeight="1" x14ac:dyDescent="0.2">
      <c r="B139" s="9">
        <v>5</v>
      </c>
      <c r="C139" s="414" t="s">
        <v>495</v>
      </c>
      <c r="D139" s="415"/>
      <c r="E139" s="415"/>
      <c r="F139" s="415"/>
      <c r="G139" s="415"/>
      <c r="H139" s="415"/>
      <c r="I139" s="415"/>
      <c r="J139" s="415"/>
      <c r="K139" s="415"/>
      <c r="L139" s="415"/>
      <c r="M139" s="415"/>
      <c r="N139" s="415"/>
      <c r="O139" s="415"/>
      <c r="P139" s="416"/>
      <c r="Q139" s="200"/>
      <c r="R139" s="508"/>
      <c r="S139" s="509"/>
      <c r="T139" s="509"/>
      <c r="U139" s="509"/>
      <c r="V139" s="509"/>
      <c r="W139" s="509"/>
      <c r="X139" s="509"/>
      <c r="Y139" s="509"/>
      <c r="Z139" s="510"/>
    </row>
    <row r="140" spans="2:26" ht="33.75" customHeight="1" x14ac:dyDescent="0.2">
      <c r="B140" s="50"/>
      <c r="C140" s="513"/>
      <c r="D140" s="514"/>
      <c r="E140" s="514"/>
      <c r="F140" s="514"/>
      <c r="G140" s="515"/>
      <c r="H140" s="51"/>
      <c r="I140" s="516" t="s">
        <v>496</v>
      </c>
      <c r="J140" s="517"/>
      <c r="K140" s="517"/>
      <c r="L140" s="517"/>
      <c r="M140" s="517"/>
      <c r="N140" s="517"/>
      <c r="O140" s="517"/>
      <c r="P140" s="518"/>
      <c r="Q140" s="16"/>
      <c r="R140" s="391"/>
      <c r="S140" s="392"/>
      <c r="T140" s="392"/>
      <c r="U140" s="392"/>
      <c r="V140" s="392"/>
      <c r="W140" s="392"/>
      <c r="X140" s="392"/>
      <c r="Y140" s="392"/>
      <c r="Z140" s="393"/>
    </row>
    <row r="141" spans="2:26" ht="19.5" customHeight="1" x14ac:dyDescent="0.2">
      <c r="B141" s="6" t="s">
        <v>497</v>
      </c>
      <c r="C141" s="414" t="s">
        <v>384</v>
      </c>
      <c r="D141" s="415"/>
      <c r="E141" s="415"/>
      <c r="F141" s="415"/>
      <c r="G141" s="415"/>
      <c r="H141" s="415"/>
      <c r="I141" s="415"/>
      <c r="J141" s="415"/>
      <c r="K141" s="415"/>
      <c r="L141" s="415"/>
      <c r="M141" s="415"/>
      <c r="N141" s="415"/>
      <c r="O141" s="415"/>
      <c r="P141" s="416"/>
      <c r="Q141" s="200"/>
      <c r="R141" s="508"/>
      <c r="S141" s="509"/>
      <c r="T141" s="509"/>
      <c r="U141" s="509"/>
      <c r="V141" s="509"/>
      <c r="W141" s="509"/>
      <c r="X141" s="509"/>
      <c r="Y141" s="509"/>
      <c r="Z141" s="510"/>
    </row>
    <row r="142" spans="2:26" ht="61.5" customHeight="1" x14ac:dyDescent="0.2">
      <c r="B142" s="11" t="s">
        <v>498</v>
      </c>
      <c r="C142" s="255" t="s">
        <v>499</v>
      </c>
      <c r="D142" s="256"/>
      <c r="E142" s="256"/>
      <c r="F142" s="256"/>
      <c r="G142" s="257"/>
      <c r="H142" s="36"/>
      <c r="I142" s="388" t="s">
        <v>500</v>
      </c>
      <c r="J142" s="389"/>
      <c r="K142" s="389"/>
      <c r="L142" s="389"/>
      <c r="M142" s="389"/>
      <c r="N142" s="389"/>
      <c r="O142" s="389"/>
      <c r="P142" s="390"/>
      <c r="Q142" s="15"/>
      <c r="R142" s="391"/>
      <c r="S142" s="392"/>
      <c r="T142" s="392"/>
      <c r="U142" s="392"/>
      <c r="V142" s="392"/>
      <c r="W142" s="392"/>
      <c r="X142" s="392"/>
      <c r="Y142" s="392"/>
      <c r="Z142" s="393"/>
    </row>
    <row r="143" spans="2:26" ht="30" customHeight="1" x14ac:dyDescent="0.2">
      <c r="B143" s="11" t="s">
        <v>501</v>
      </c>
      <c r="C143" s="255" t="s">
        <v>502</v>
      </c>
      <c r="D143" s="256"/>
      <c r="E143" s="256"/>
      <c r="F143" s="256"/>
      <c r="G143" s="257"/>
      <c r="H143" s="36"/>
      <c r="I143" s="388" t="s">
        <v>503</v>
      </c>
      <c r="J143" s="389"/>
      <c r="K143" s="389"/>
      <c r="L143" s="389"/>
      <c r="M143" s="389"/>
      <c r="N143" s="389"/>
      <c r="O143" s="389"/>
      <c r="P143" s="390"/>
      <c r="Q143" s="17"/>
      <c r="R143" s="391"/>
      <c r="S143" s="392"/>
      <c r="T143" s="392"/>
      <c r="U143" s="392"/>
      <c r="V143" s="392"/>
      <c r="W143" s="392"/>
      <c r="X143" s="392"/>
      <c r="Y143" s="392"/>
      <c r="Z143" s="393"/>
    </row>
    <row r="144" spans="2:26" ht="25.5" customHeight="1" x14ac:dyDescent="0.2">
      <c r="B144" s="262" t="s">
        <v>92</v>
      </c>
      <c r="C144" s="263"/>
      <c r="D144" s="263"/>
      <c r="E144" s="263"/>
      <c r="F144" s="263"/>
      <c r="G144" s="263"/>
      <c r="H144" s="263"/>
      <c r="I144" s="263"/>
      <c r="J144" s="263"/>
      <c r="K144" s="263"/>
      <c r="L144" s="263"/>
      <c r="M144" s="263"/>
      <c r="N144" s="263"/>
      <c r="O144" s="263"/>
      <c r="P144" s="264"/>
      <c r="Q144" s="37">
        <f>COUNTIF(Q142:Q143,"N/A")</f>
        <v>0</v>
      </c>
      <c r="R144" s="361"/>
      <c r="S144" s="362"/>
      <c r="T144" s="362"/>
      <c r="U144" s="362"/>
      <c r="V144" s="362"/>
      <c r="W144" s="362"/>
      <c r="X144" s="362"/>
      <c r="Y144" s="362"/>
      <c r="Z144" s="363"/>
    </row>
    <row r="145" spans="2:26" ht="25.5" customHeight="1" x14ac:dyDescent="0.2">
      <c r="B145" s="266" t="s">
        <v>812</v>
      </c>
      <c r="C145" s="266"/>
      <c r="D145" s="266"/>
      <c r="E145" s="266"/>
      <c r="F145" s="266"/>
      <c r="G145" s="266"/>
      <c r="H145" s="266"/>
      <c r="I145" s="266"/>
      <c r="J145" s="266"/>
      <c r="K145" s="266"/>
      <c r="L145" s="266"/>
      <c r="M145" s="266"/>
      <c r="N145" s="266"/>
      <c r="O145" s="266"/>
      <c r="P145" s="266"/>
      <c r="Q145" s="66">
        <f>COUNTIFS(H142:H143,"M",Q142:Q143,"N/A")</f>
        <v>0</v>
      </c>
      <c r="R145" s="361"/>
      <c r="S145" s="362"/>
      <c r="T145" s="362"/>
      <c r="U145" s="362"/>
      <c r="V145" s="362"/>
      <c r="W145" s="362"/>
      <c r="X145" s="362"/>
      <c r="Y145" s="362"/>
      <c r="Z145" s="363"/>
    </row>
    <row r="146" spans="2:26" ht="25.5" customHeight="1" x14ac:dyDescent="0.2">
      <c r="B146" s="266" t="s">
        <v>813</v>
      </c>
      <c r="C146" s="266"/>
      <c r="D146" s="266"/>
      <c r="E146" s="266"/>
      <c r="F146" s="266"/>
      <c r="G146" s="266"/>
      <c r="H146" s="266"/>
      <c r="I146" s="266"/>
      <c r="J146" s="266"/>
      <c r="K146" s="266"/>
      <c r="L146" s="266"/>
      <c r="M146" s="266"/>
      <c r="N146" s="266"/>
      <c r="O146" s="266"/>
      <c r="P146" s="266"/>
      <c r="Q146" s="66">
        <f>COUNTIFS(H142:H143,"M",Q142:Q143,"1")</f>
        <v>0</v>
      </c>
      <c r="R146" s="361"/>
      <c r="S146" s="362"/>
      <c r="T146" s="362"/>
      <c r="U146" s="362"/>
      <c r="V146" s="362"/>
      <c r="W146" s="362"/>
      <c r="X146" s="362"/>
      <c r="Y146" s="362"/>
      <c r="Z146" s="363"/>
    </row>
    <row r="147" spans="2:26" ht="25.5" customHeight="1" x14ac:dyDescent="0.2">
      <c r="B147" s="262" t="s">
        <v>93</v>
      </c>
      <c r="C147" s="263"/>
      <c r="D147" s="263"/>
      <c r="E147" s="263"/>
      <c r="F147" s="263"/>
      <c r="G147" s="263"/>
      <c r="H147" s="263"/>
      <c r="I147" s="263"/>
      <c r="J147" s="263"/>
      <c r="K147" s="263"/>
      <c r="L147" s="263"/>
      <c r="M147" s="263"/>
      <c r="N147" s="263"/>
      <c r="O147" s="263"/>
      <c r="P147" s="263"/>
      <c r="Q147" s="201">
        <f>SUM(Q142:Q143)</f>
        <v>0</v>
      </c>
      <c r="R147" s="361"/>
      <c r="S147" s="362"/>
      <c r="T147" s="362"/>
      <c r="U147" s="362"/>
      <c r="V147" s="362"/>
      <c r="W147" s="362"/>
      <c r="X147" s="362"/>
      <c r="Y147" s="362"/>
      <c r="Z147" s="363"/>
    </row>
    <row r="148" spans="2:26" ht="19.5" customHeight="1" x14ac:dyDescent="0.2">
      <c r="B148" s="6" t="s">
        <v>504</v>
      </c>
      <c r="C148" s="414" t="s">
        <v>385</v>
      </c>
      <c r="D148" s="415"/>
      <c r="E148" s="415"/>
      <c r="F148" s="415"/>
      <c r="G148" s="415"/>
      <c r="H148" s="415"/>
      <c r="I148" s="415"/>
      <c r="J148" s="415"/>
      <c r="K148" s="415"/>
      <c r="L148" s="415"/>
      <c r="M148" s="415"/>
      <c r="N148" s="415"/>
      <c r="O148" s="415"/>
      <c r="P148" s="416"/>
      <c r="Q148" s="200"/>
      <c r="R148" s="508"/>
      <c r="S148" s="509"/>
      <c r="T148" s="509"/>
      <c r="U148" s="509"/>
      <c r="V148" s="509"/>
      <c r="W148" s="509"/>
      <c r="X148" s="509"/>
      <c r="Y148" s="509"/>
      <c r="Z148" s="510"/>
    </row>
    <row r="149" spans="2:26" ht="30" customHeight="1" x14ac:dyDescent="0.2">
      <c r="B149" s="11" t="s">
        <v>505</v>
      </c>
      <c r="C149" s="255" t="s">
        <v>506</v>
      </c>
      <c r="D149" s="256"/>
      <c r="E149" s="256"/>
      <c r="F149" s="256"/>
      <c r="G149" s="257"/>
      <c r="H149" s="36"/>
      <c r="I149" s="388" t="s">
        <v>2818</v>
      </c>
      <c r="J149" s="389"/>
      <c r="K149" s="389"/>
      <c r="L149" s="389"/>
      <c r="M149" s="389"/>
      <c r="N149" s="389"/>
      <c r="O149" s="389"/>
      <c r="P149" s="390"/>
      <c r="Q149" s="15"/>
      <c r="R149" s="391"/>
      <c r="S149" s="392"/>
      <c r="T149" s="392"/>
      <c r="U149" s="392"/>
      <c r="V149" s="392"/>
      <c r="W149" s="392"/>
      <c r="X149" s="392"/>
      <c r="Y149" s="392"/>
      <c r="Z149" s="393"/>
    </row>
    <row r="150" spans="2:26" ht="30.75" customHeight="1" x14ac:dyDescent="0.2">
      <c r="B150" s="11" t="s">
        <v>507</v>
      </c>
      <c r="C150" s="255" t="s">
        <v>508</v>
      </c>
      <c r="D150" s="256"/>
      <c r="E150" s="256"/>
      <c r="F150" s="256"/>
      <c r="G150" s="257"/>
      <c r="H150" s="47"/>
      <c r="I150" s="255" t="s">
        <v>509</v>
      </c>
      <c r="J150" s="256"/>
      <c r="K150" s="256"/>
      <c r="L150" s="256"/>
      <c r="M150" s="256"/>
      <c r="N150" s="256"/>
      <c r="O150" s="256"/>
      <c r="P150" s="257"/>
      <c r="Q150" s="16"/>
      <c r="R150" s="391"/>
      <c r="S150" s="392"/>
      <c r="T150" s="392"/>
      <c r="U150" s="392"/>
      <c r="V150" s="392"/>
      <c r="W150" s="392"/>
      <c r="X150" s="392"/>
      <c r="Y150" s="392"/>
      <c r="Z150" s="393"/>
    </row>
    <row r="151" spans="2:26" ht="19.5" customHeight="1" x14ac:dyDescent="0.2">
      <c r="B151" s="11" t="s">
        <v>55</v>
      </c>
      <c r="C151" s="411" t="s">
        <v>510</v>
      </c>
      <c r="D151" s="412"/>
      <c r="E151" s="412"/>
      <c r="F151" s="412"/>
      <c r="G151" s="413"/>
      <c r="H151" s="48"/>
      <c r="I151" s="388" t="s">
        <v>2060</v>
      </c>
      <c r="J151" s="389"/>
      <c r="K151" s="389"/>
      <c r="L151" s="389"/>
      <c r="M151" s="389"/>
      <c r="N151" s="389"/>
      <c r="O151" s="389"/>
      <c r="P151" s="390"/>
      <c r="Q151" s="15"/>
      <c r="R151" s="391"/>
      <c r="S151" s="392"/>
      <c r="T151" s="392"/>
      <c r="U151" s="392"/>
      <c r="V151" s="392"/>
      <c r="W151" s="392"/>
      <c r="X151" s="392"/>
      <c r="Y151" s="392"/>
      <c r="Z151" s="393"/>
    </row>
    <row r="152" spans="2:26" ht="19.5" customHeight="1" x14ac:dyDescent="0.2">
      <c r="B152" s="11" t="s">
        <v>58</v>
      </c>
      <c r="C152" s="411" t="s">
        <v>511</v>
      </c>
      <c r="D152" s="412"/>
      <c r="E152" s="412"/>
      <c r="F152" s="412"/>
      <c r="G152" s="413"/>
      <c r="H152" s="48"/>
      <c r="I152" s="388" t="s">
        <v>2060</v>
      </c>
      <c r="J152" s="389"/>
      <c r="K152" s="389"/>
      <c r="L152" s="389"/>
      <c r="M152" s="389"/>
      <c r="N152" s="389"/>
      <c r="O152" s="389"/>
      <c r="P152" s="390"/>
      <c r="Q152" s="15"/>
      <c r="R152" s="391"/>
      <c r="S152" s="392"/>
      <c r="T152" s="392"/>
      <c r="U152" s="392"/>
      <c r="V152" s="392"/>
      <c r="W152" s="392"/>
      <c r="X152" s="392"/>
      <c r="Y152" s="392"/>
      <c r="Z152" s="393"/>
    </row>
    <row r="153" spans="2:26" ht="19.5" customHeight="1" x14ac:dyDescent="0.2">
      <c r="B153" s="11" t="s">
        <v>59</v>
      </c>
      <c r="C153" s="411" t="s">
        <v>512</v>
      </c>
      <c r="D153" s="412"/>
      <c r="E153" s="412"/>
      <c r="F153" s="412"/>
      <c r="G153" s="413"/>
      <c r="H153" s="48"/>
      <c r="I153" s="388" t="s">
        <v>2060</v>
      </c>
      <c r="J153" s="389"/>
      <c r="K153" s="389"/>
      <c r="L153" s="389"/>
      <c r="M153" s="389"/>
      <c r="N153" s="389"/>
      <c r="O153" s="389"/>
      <c r="P153" s="390"/>
      <c r="Q153" s="15"/>
      <c r="R153" s="391"/>
      <c r="S153" s="392"/>
      <c r="T153" s="392"/>
      <c r="U153" s="392"/>
      <c r="V153" s="392"/>
      <c r="W153" s="392"/>
      <c r="X153" s="392"/>
      <c r="Y153" s="392"/>
      <c r="Z153" s="393"/>
    </row>
    <row r="154" spans="2:26" ht="30" customHeight="1" x14ac:dyDescent="0.2">
      <c r="B154" s="11" t="s">
        <v>61</v>
      </c>
      <c r="C154" s="411" t="s">
        <v>513</v>
      </c>
      <c r="D154" s="412"/>
      <c r="E154" s="412"/>
      <c r="F154" s="412"/>
      <c r="G154" s="413"/>
      <c r="H154" s="48"/>
      <c r="I154" s="388" t="s">
        <v>514</v>
      </c>
      <c r="J154" s="389"/>
      <c r="K154" s="389"/>
      <c r="L154" s="389"/>
      <c r="M154" s="389"/>
      <c r="N154" s="389"/>
      <c r="O154" s="389"/>
      <c r="P154" s="390"/>
      <c r="Q154" s="15"/>
      <c r="R154" s="391"/>
      <c r="S154" s="392"/>
      <c r="T154" s="392"/>
      <c r="U154" s="392"/>
      <c r="V154" s="392"/>
      <c r="W154" s="392"/>
      <c r="X154" s="392"/>
      <c r="Y154" s="392"/>
      <c r="Z154" s="393"/>
    </row>
    <row r="155" spans="2:26" ht="30.75" customHeight="1" x14ac:dyDescent="0.2">
      <c r="B155" s="11" t="s">
        <v>63</v>
      </c>
      <c r="C155" s="411" t="s">
        <v>515</v>
      </c>
      <c r="D155" s="412"/>
      <c r="E155" s="412"/>
      <c r="F155" s="412"/>
      <c r="G155" s="413"/>
      <c r="H155" s="48"/>
      <c r="I155" s="388" t="s">
        <v>516</v>
      </c>
      <c r="J155" s="389"/>
      <c r="K155" s="389"/>
      <c r="L155" s="389"/>
      <c r="M155" s="389"/>
      <c r="N155" s="389"/>
      <c r="O155" s="389"/>
      <c r="P155" s="390"/>
      <c r="Q155" s="15"/>
      <c r="R155" s="391"/>
      <c r="S155" s="392"/>
      <c r="T155" s="392"/>
      <c r="U155" s="392"/>
      <c r="V155" s="392"/>
      <c r="W155" s="392"/>
      <c r="X155" s="392"/>
      <c r="Y155" s="392"/>
      <c r="Z155" s="393"/>
    </row>
    <row r="156" spans="2:26" ht="30" customHeight="1" x14ac:dyDescent="0.2">
      <c r="B156" s="11" t="s">
        <v>65</v>
      </c>
      <c r="C156" s="411" t="s">
        <v>517</v>
      </c>
      <c r="D156" s="412"/>
      <c r="E156" s="412"/>
      <c r="F156" s="412"/>
      <c r="G156" s="413"/>
      <c r="H156" s="48"/>
      <c r="I156" s="388" t="s">
        <v>518</v>
      </c>
      <c r="J156" s="389"/>
      <c r="K156" s="389"/>
      <c r="L156" s="389"/>
      <c r="M156" s="389"/>
      <c r="N156" s="389"/>
      <c r="O156" s="389"/>
      <c r="P156" s="390"/>
      <c r="Q156" s="15"/>
      <c r="R156" s="391"/>
      <c r="S156" s="392"/>
      <c r="T156" s="392"/>
      <c r="U156" s="392"/>
      <c r="V156" s="392"/>
      <c r="W156" s="392"/>
      <c r="X156" s="392"/>
      <c r="Y156" s="392"/>
      <c r="Z156" s="393"/>
    </row>
    <row r="157" spans="2:26" ht="19.5" customHeight="1" x14ac:dyDescent="0.2">
      <c r="B157" s="11" t="s">
        <v>68</v>
      </c>
      <c r="C157" s="411" t="s">
        <v>519</v>
      </c>
      <c r="D157" s="412"/>
      <c r="E157" s="412"/>
      <c r="F157" s="412"/>
      <c r="G157" s="413"/>
      <c r="H157" s="48"/>
      <c r="I157" s="388" t="s">
        <v>520</v>
      </c>
      <c r="J157" s="389"/>
      <c r="K157" s="389"/>
      <c r="L157" s="389"/>
      <c r="M157" s="389"/>
      <c r="N157" s="389"/>
      <c r="O157" s="389"/>
      <c r="P157" s="390"/>
      <c r="Q157" s="15"/>
      <c r="R157" s="391"/>
      <c r="S157" s="392"/>
      <c r="T157" s="392"/>
      <c r="U157" s="392"/>
      <c r="V157" s="392"/>
      <c r="W157" s="392"/>
      <c r="X157" s="392"/>
      <c r="Y157" s="392"/>
      <c r="Z157" s="393"/>
    </row>
    <row r="158" spans="2:26" ht="19.5" customHeight="1" x14ac:dyDescent="0.2">
      <c r="B158" s="11" t="s">
        <v>71</v>
      </c>
      <c r="C158" s="411" t="s">
        <v>521</v>
      </c>
      <c r="D158" s="412"/>
      <c r="E158" s="412"/>
      <c r="F158" s="412"/>
      <c r="G158" s="413"/>
      <c r="H158" s="48"/>
      <c r="I158" s="388" t="s">
        <v>522</v>
      </c>
      <c r="J158" s="389"/>
      <c r="K158" s="389"/>
      <c r="L158" s="389"/>
      <c r="M158" s="389"/>
      <c r="N158" s="389"/>
      <c r="O158" s="389"/>
      <c r="P158" s="390"/>
      <c r="Q158" s="15"/>
      <c r="R158" s="391"/>
      <c r="S158" s="392"/>
      <c r="T158" s="392"/>
      <c r="U158" s="392"/>
      <c r="V158" s="392"/>
      <c r="W158" s="392"/>
      <c r="X158" s="392"/>
      <c r="Y158" s="392"/>
      <c r="Z158" s="393"/>
    </row>
    <row r="159" spans="2:26" ht="19.5" customHeight="1" x14ac:dyDescent="0.2">
      <c r="B159" s="11" t="s">
        <v>74</v>
      </c>
      <c r="C159" s="411" t="s">
        <v>523</v>
      </c>
      <c r="D159" s="412"/>
      <c r="E159" s="412"/>
      <c r="F159" s="412"/>
      <c r="G159" s="413"/>
      <c r="H159" s="48"/>
      <c r="I159" s="388" t="s">
        <v>522</v>
      </c>
      <c r="J159" s="389"/>
      <c r="K159" s="389"/>
      <c r="L159" s="389"/>
      <c r="M159" s="389"/>
      <c r="N159" s="389"/>
      <c r="O159" s="389"/>
      <c r="P159" s="390"/>
      <c r="Q159" s="15"/>
      <c r="R159" s="391"/>
      <c r="S159" s="392"/>
      <c r="T159" s="392"/>
      <c r="U159" s="392"/>
      <c r="V159" s="392"/>
      <c r="W159" s="392"/>
      <c r="X159" s="392"/>
      <c r="Y159" s="392"/>
      <c r="Z159" s="393"/>
    </row>
    <row r="160" spans="2:26" ht="19.5" customHeight="1" x14ac:dyDescent="0.2">
      <c r="B160" s="11" t="s">
        <v>76</v>
      </c>
      <c r="C160" s="411" t="s">
        <v>524</v>
      </c>
      <c r="D160" s="412"/>
      <c r="E160" s="412"/>
      <c r="F160" s="412"/>
      <c r="G160" s="413"/>
      <c r="H160" s="48"/>
      <c r="I160" s="388" t="s">
        <v>522</v>
      </c>
      <c r="J160" s="389"/>
      <c r="K160" s="389"/>
      <c r="L160" s="389"/>
      <c r="M160" s="389"/>
      <c r="N160" s="389"/>
      <c r="O160" s="389"/>
      <c r="P160" s="390"/>
      <c r="Q160" s="15"/>
      <c r="R160" s="391"/>
      <c r="S160" s="392"/>
      <c r="T160" s="392"/>
      <c r="U160" s="392"/>
      <c r="V160" s="392"/>
      <c r="W160" s="392"/>
      <c r="X160" s="392"/>
      <c r="Y160" s="392"/>
      <c r="Z160" s="393"/>
    </row>
    <row r="161" spans="1:26" ht="30" customHeight="1" x14ac:dyDescent="0.2">
      <c r="B161" s="11" t="s">
        <v>525</v>
      </c>
      <c r="C161" s="255" t="s">
        <v>1898</v>
      </c>
      <c r="D161" s="256"/>
      <c r="E161" s="256"/>
      <c r="F161" s="256"/>
      <c r="G161" s="257"/>
      <c r="H161" s="36"/>
      <c r="I161" s="388" t="s">
        <v>2854</v>
      </c>
      <c r="J161" s="389"/>
      <c r="K161" s="389"/>
      <c r="L161" s="389"/>
      <c r="M161" s="389"/>
      <c r="N161" s="389"/>
      <c r="O161" s="389"/>
      <c r="P161" s="390"/>
      <c r="Q161" s="17"/>
      <c r="R161" s="391"/>
      <c r="S161" s="392"/>
      <c r="T161" s="392"/>
      <c r="U161" s="392"/>
      <c r="V161" s="392"/>
      <c r="W161" s="392"/>
      <c r="X161" s="392"/>
      <c r="Y161" s="392"/>
      <c r="Z161" s="393"/>
    </row>
    <row r="162" spans="1:26" ht="25.5" customHeight="1" x14ac:dyDescent="0.2">
      <c r="B162" s="262" t="s">
        <v>92</v>
      </c>
      <c r="C162" s="263"/>
      <c r="D162" s="263"/>
      <c r="E162" s="263"/>
      <c r="F162" s="263"/>
      <c r="G162" s="263"/>
      <c r="H162" s="263"/>
      <c r="I162" s="263"/>
      <c r="J162" s="263"/>
      <c r="K162" s="263"/>
      <c r="L162" s="263"/>
      <c r="M162" s="263"/>
      <c r="N162" s="263"/>
      <c r="O162" s="263"/>
      <c r="P162" s="264"/>
      <c r="Q162" s="37">
        <f>COUNTIF(Q149:Q161,"N/A")</f>
        <v>0</v>
      </c>
      <c r="R162" s="361"/>
      <c r="S162" s="362"/>
      <c r="T162" s="362"/>
      <c r="U162" s="362"/>
      <c r="V162" s="362"/>
      <c r="W162" s="362"/>
      <c r="X162" s="362"/>
      <c r="Y162" s="362"/>
      <c r="Z162" s="363"/>
    </row>
    <row r="163" spans="1:26" ht="25.5" customHeight="1" x14ac:dyDescent="0.2">
      <c r="B163" s="266" t="s">
        <v>812</v>
      </c>
      <c r="C163" s="266"/>
      <c r="D163" s="266"/>
      <c r="E163" s="266"/>
      <c r="F163" s="266"/>
      <c r="G163" s="266"/>
      <c r="H163" s="266"/>
      <c r="I163" s="266"/>
      <c r="J163" s="266"/>
      <c r="K163" s="266"/>
      <c r="L163" s="266"/>
      <c r="M163" s="266"/>
      <c r="N163" s="266"/>
      <c r="O163" s="266"/>
      <c r="P163" s="266"/>
      <c r="Q163" s="66">
        <f>COUNTIFS(H149:H161,"M",Q149:Q161,"N/A")</f>
        <v>0</v>
      </c>
      <c r="R163" s="361"/>
      <c r="S163" s="362"/>
      <c r="T163" s="362"/>
      <c r="U163" s="362"/>
      <c r="V163" s="362"/>
      <c r="W163" s="362"/>
      <c r="X163" s="362"/>
      <c r="Y163" s="362"/>
      <c r="Z163" s="363"/>
    </row>
    <row r="164" spans="1:26" ht="25.5" customHeight="1" x14ac:dyDescent="0.2">
      <c r="B164" s="266" t="s">
        <v>813</v>
      </c>
      <c r="C164" s="266"/>
      <c r="D164" s="266"/>
      <c r="E164" s="266"/>
      <c r="F164" s="266"/>
      <c r="G164" s="266"/>
      <c r="H164" s="266"/>
      <c r="I164" s="266"/>
      <c r="J164" s="266"/>
      <c r="K164" s="266"/>
      <c r="L164" s="266"/>
      <c r="M164" s="266"/>
      <c r="N164" s="266"/>
      <c r="O164" s="266"/>
      <c r="P164" s="266"/>
      <c r="Q164" s="66">
        <f>COUNTIFS(H149:H161,"M",Q149:Q161,"1")</f>
        <v>0</v>
      </c>
      <c r="R164" s="361"/>
      <c r="S164" s="362"/>
      <c r="T164" s="362"/>
      <c r="U164" s="362"/>
      <c r="V164" s="362"/>
      <c r="W164" s="362"/>
      <c r="X164" s="362"/>
      <c r="Y164" s="362"/>
      <c r="Z164" s="363"/>
    </row>
    <row r="165" spans="1:26" ht="24.95" customHeight="1" x14ac:dyDescent="0.2">
      <c r="B165" s="262" t="s">
        <v>93</v>
      </c>
      <c r="C165" s="263"/>
      <c r="D165" s="263"/>
      <c r="E165" s="263"/>
      <c r="F165" s="263"/>
      <c r="G165" s="263"/>
      <c r="H165" s="263"/>
      <c r="I165" s="263"/>
      <c r="J165" s="263"/>
      <c r="K165" s="263"/>
      <c r="L165" s="263"/>
      <c r="M165" s="263"/>
      <c r="N165" s="263"/>
      <c r="O165" s="263"/>
      <c r="P165" s="263"/>
      <c r="Q165" s="201">
        <f>SUM(Q149:Q161)</f>
        <v>0</v>
      </c>
      <c r="R165" s="361"/>
      <c r="S165" s="362"/>
      <c r="T165" s="362"/>
      <c r="U165" s="362"/>
      <c r="V165" s="362"/>
      <c r="W165" s="362"/>
      <c r="X165" s="362"/>
      <c r="Y165" s="362"/>
      <c r="Z165" s="363"/>
    </row>
    <row r="166" spans="1:26" ht="19.5" customHeight="1" x14ac:dyDescent="0.2">
      <c r="A166" s="31"/>
      <c r="B166" s="6">
        <v>6</v>
      </c>
      <c r="C166" s="414" t="s">
        <v>2796</v>
      </c>
      <c r="D166" s="415"/>
      <c r="E166" s="415"/>
      <c r="F166" s="415"/>
      <c r="G166" s="415"/>
      <c r="H166" s="415"/>
      <c r="I166" s="415"/>
      <c r="J166" s="415"/>
      <c r="K166" s="415"/>
      <c r="L166" s="415"/>
      <c r="M166" s="415"/>
      <c r="N166" s="415"/>
      <c r="O166" s="415"/>
      <c r="P166" s="416"/>
      <c r="Q166" s="200"/>
      <c r="R166" s="508"/>
      <c r="S166" s="509"/>
      <c r="T166" s="509"/>
      <c r="U166" s="509"/>
      <c r="V166" s="509"/>
      <c r="W166" s="509"/>
      <c r="X166" s="509"/>
      <c r="Y166" s="509"/>
      <c r="Z166" s="510"/>
    </row>
    <row r="167" spans="1:26" ht="60.75" customHeight="1" x14ac:dyDescent="0.2">
      <c r="A167" s="31"/>
      <c r="B167" s="11" t="s">
        <v>526</v>
      </c>
      <c r="C167" s="417" t="s">
        <v>2797</v>
      </c>
      <c r="D167" s="418"/>
      <c r="E167" s="418"/>
      <c r="F167" s="418"/>
      <c r="G167" s="419"/>
      <c r="H167" s="42"/>
      <c r="I167" s="417" t="s">
        <v>2067</v>
      </c>
      <c r="J167" s="418"/>
      <c r="K167" s="418"/>
      <c r="L167" s="418"/>
      <c r="M167" s="418"/>
      <c r="N167" s="418"/>
      <c r="O167" s="418"/>
      <c r="P167" s="419"/>
      <c r="Q167" s="15"/>
      <c r="R167" s="391"/>
      <c r="S167" s="392"/>
      <c r="T167" s="392"/>
      <c r="U167" s="392"/>
      <c r="V167" s="392"/>
      <c r="W167" s="392"/>
      <c r="X167" s="392"/>
      <c r="Y167" s="392"/>
      <c r="Z167" s="393"/>
    </row>
    <row r="168" spans="1:26" ht="36" customHeight="1" x14ac:dyDescent="0.2">
      <c r="A168" s="31"/>
      <c r="B168" s="11" t="s">
        <v>2164</v>
      </c>
      <c r="C168" s="417" t="s">
        <v>2936</v>
      </c>
      <c r="D168" s="418"/>
      <c r="E168" s="418"/>
      <c r="F168" s="418"/>
      <c r="G168" s="419"/>
      <c r="H168" s="42"/>
      <c r="I168" s="388" t="s">
        <v>2940</v>
      </c>
      <c r="J168" s="389"/>
      <c r="K168" s="389"/>
      <c r="L168" s="389"/>
      <c r="M168" s="389"/>
      <c r="N168" s="389"/>
      <c r="O168" s="389"/>
      <c r="P168" s="390"/>
      <c r="Q168" s="15"/>
      <c r="R168" s="391"/>
      <c r="S168" s="392"/>
      <c r="T168" s="392"/>
      <c r="U168" s="392"/>
      <c r="V168" s="392"/>
      <c r="W168" s="392"/>
      <c r="X168" s="392"/>
      <c r="Y168" s="392"/>
      <c r="Z168" s="393"/>
    </row>
    <row r="169" spans="1:26" ht="30" customHeight="1" x14ac:dyDescent="0.2">
      <c r="A169" s="31"/>
      <c r="B169" s="11" t="s">
        <v>2165</v>
      </c>
      <c r="C169" s="388" t="s">
        <v>2937</v>
      </c>
      <c r="D169" s="389"/>
      <c r="E169" s="389"/>
      <c r="F169" s="389"/>
      <c r="G169" s="390"/>
      <c r="H169" s="121"/>
      <c r="I169" s="388" t="s">
        <v>2941</v>
      </c>
      <c r="J169" s="389"/>
      <c r="K169" s="389"/>
      <c r="L169" s="389"/>
      <c r="M169" s="389"/>
      <c r="N169" s="389"/>
      <c r="O169" s="389"/>
      <c r="P169" s="390"/>
      <c r="Q169" s="121"/>
      <c r="R169" s="391"/>
      <c r="S169" s="392"/>
      <c r="T169" s="392"/>
      <c r="U169" s="392"/>
      <c r="V169" s="392"/>
      <c r="W169" s="392"/>
      <c r="X169" s="392"/>
      <c r="Y169" s="392"/>
      <c r="Z169" s="393"/>
    </row>
    <row r="170" spans="1:26" ht="30" customHeight="1" x14ac:dyDescent="0.2">
      <c r="A170" s="31"/>
      <c r="B170" s="11" t="s">
        <v>2166</v>
      </c>
      <c r="C170" s="414" t="s">
        <v>2938</v>
      </c>
      <c r="D170" s="415"/>
      <c r="E170" s="415"/>
      <c r="F170" s="415"/>
      <c r="G170" s="416"/>
      <c r="H170" s="121"/>
      <c r="I170" s="388" t="s">
        <v>2942</v>
      </c>
      <c r="J170" s="389"/>
      <c r="K170" s="389"/>
      <c r="L170" s="389"/>
      <c r="M170" s="389"/>
      <c r="N170" s="389"/>
      <c r="O170" s="389"/>
      <c r="P170" s="390"/>
      <c r="Q170" s="121"/>
      <c r="R170" s="391"/>
      <c r="S170" s="392"/>
      <c r="T170" s="392"/>
      <c r="U170" s="392"/>
      <c r="V170" s="392"/>
      <c r="W170" s="392"/>
      <c r="X170" s="392"/>
      <c r="Y170" s="392"/>
      <c r="Z170" s="393"/>
    </row>
    <row r="171" spans="1:26" ht="48" customHeight="1" x14ac:dyDescent="0.2">
      <c r="A171" s="31"/>
      <c r="B171" s="11" t="s">
        <v>55</v>
      </c>
      <c r="C171" s="388" t="s">
        <v>2061</v>
      </c>
      <c r="D171" s="389"/>
      <c r="E171" s="389"/>
      <c r="F171" s="389"/>
      <c r="G171" s="390"/>
      <c r="H171" s="42"/>
      <c r="I171" s="388" t="s">
        <v>2843</v>
      </c>
      <c r="J171" s="389"/>
      <c r="K171" s="389"/>
      <c r="L171" s="389"/>
      <c r="M171" s="389"/>
      <c r="N171" s="389"/>
      <c r="O171" s="389"/>
      <c r="P171" s="390"/>
      <c r="Q171" s="15"/>
      <c r="R171" s="391"/>
      <c r="S171" s="392"/>
      <c r="T171" s="392"/>
      <c r="U171" s="392"/>
      <c r="V171" s="392"/>
      <c r="W171" s="392"/>
      <c r="X171" s="392"/>
      <c r="Y171" s="392"/>
      <c r="Z171" s="393"/>
    </row>
    <row r="172" spans="1:26" ht="160.5" customHeight="1" x14ac:dyDescent="0.2">
      <c r="A172" s="31"/>
      <c r="B172" s="11" t="s">
        <v>2167</v>
      </c>
      <c r="C172" s="414" t="s">
        <v>2068</v>
      </c>
      <c r="D172" s="415"/>
      <c r="E172" s="415"/>
      <c r="F172" s="415"/>
      <c r="G172" s="416"/>
      <c r="H172" s="121"/>
      <c r="I172" s="388" t="s">
        <v>2943</v>
      </c>
      <c r="J172" s="389"/>
      <c r="K172" s="389"/>
      <c r="L172" s="389"/>
      <c r="M172" s="389"/>
      <c r="N172" s="389"/>
      <c r="O172" s="389"/>
      <c r="P172" s="390"/>
      <c r="Q172" s="121"/>
      <c r="R172" s="117"/>
      <c r="S172" s="42"/>
      <c r="T172" s="42"/>
      <c r="U172" s="42"/>
      <c r="V172" s="42"/>
      <c r="W172" s="42"/>
      <c r="X172" s="42"/>
      <c r="Y172" s="42"/>
      <c r="Z172" s="118"/>
    </row>
    <row r="173" spans="1:26" ht="30" customHeight="1" x14ac:dyDescent="0.2">
      <c r="A173" s="31"/>
      <c r="B173" s="11" t="s">
        <v>55</v>
      </c>
      <c r="C173" s="388" t="s">
        <v>2062</v>
      </c>
      <c r="D173" s="389"/>
      <c r="E173" s="389"/>
      <c r="F173" s="389"/>
      <c r="G173" s="390"/>
      <c r="H173" s="42"/>
      <c r="I173" s="388" t="s">
        <v>2063</v>
      </c>
      <c r="J173" s="389"/>
      <c r="K173" s="389"/>
      <c r="L173" s="389"/>
      <c r="M173" s="389"/>
      <c r="N173" s="389"/>
      <c r="O173" s="389"/>
      <c r="P173" s="390"/>
      <c r="Q173" s="15"/>
      <c r="R173" s="117"/>
      <c r="S173" s="42"/>
      <c r="T173" s="42"/>
      <c r="U173" s="42"/>
      <c r="V173" s="42"/>
      <c r="W173" s="42"/>
      <c r="X173" s="42"/>
      <c r="Y173" s="42"/>
      <c r="Z173" s="118"/>
    </row>
    <row r="174" spans="1:26" ht="30" customHeight="1" x14ac:dyDescent="0.2">
      <c r="A174" s="31"/>
      <c r="B174" s="11" t="s">
        <v>58</v>
      </c>
      <c r="C174" s="388" t="s">
        <v>2064</v>
      </c>
      <c r="D174" s="389"/>
      <c r="E174" s="389"/>
      <c r="F174" s="389"/>
      <c r="G174" s="390"/>
      <c r="H174" s="42"/>
      <c r="I174" s="388" t="s">
        <v>2066</v>
      </c>
      <c r="J174" s="389"/>
      <c r="K174" s="389"/>
      <c r="L174" s="389"/>
      <c r="M174" s="389"/>
      <c r="N174" s="389"/>
      <c r="O174" s="389"/>
      <c r="P174" s="390"/>
      <c r="Q174" s="15"/>
      <c r="R174" s="117"/>
      <c r="S174" s="42"/>
      <c r="T174" s="42"/>
      <c r="U174" s="42"/>
      <c r="V174" s="42"/>
      <c r="W174" s="42"/>
      <c r="X174" s="42"/>
      <c r="Y174" s="42"/>
      <c r="Z174" s="118"/>
    </row>
    <row r="175" spans="1:26" ht="48.75" customHeight="1" x14ac:dyDescent="0.2">
      <c r="A175" s="31"/>
      <c r="B175" s="11" t="s">
        <v>59</v>
      </c>
      <c r="C175" s="388" t="s">
        <v>2065</v>
      </c>
      <c r="D175" s="389"/>
      <c r="E175" s="389"/>
      <c r="F175" s="389"/>
      <c r="G175" s="390"/>
      <c r="H175" s="42"/>
      <c r="I175" s="388" t="s">
        <v>2944</v>
      </c>
      <c r="J175" s="389"/>
      <c r="K175" s="389"/>
      <c r="L175" s="389"/>
      <c r="M175" s="389"/>
      <c r="N175" s="389"/>
      <c r="O175" s="389"/>
      <c r="P175" s="390"/>
      <c r="Q175" s="15"/>
      <c r="R175" s="391"/>
      <c r="S175" s="392"/>
      <c r="T175" s="392"/>
      <c r="U175" s="392"/>
      <c r="V175" s="392"/>
      <c r="W175" s="392"/>
      <c r="X175" s="392"/>
      <c r="Y175" s="392"/>
      <c r="Z175" s="393"/>
    </row>
    <row r="176" spans="1:26" ht="57.75" customHeight="1" x14ac:dyDescent="0.2">
      <c r="A176" s="31"/>
      <c r="B176" s="11" t="s">
        <v>2168</v>
      </c>
      <c r="C176" s="414" t="s">
        <v>2939</v>
      </c>
      <c r="D176" s="415"/>
      <c r="E176" s="415"/>
      <c r="F176" s="415"/>
      <c r="G176" s="416"/>
      <c r="H176" s="121"/>
      <c r="I176" s="388" t="s">
        <v>2945</v>
      </c>
      <c r="J176" s="389"/>
      <c r="K176" s="389"/>
      <c r="L176" s="389"/>
      <c r="M176" s="389"/>
      <c r="N176" s="389"/>
      <c r="O176" s="389"/>
      <c r="P176" s="390"/>
      <c r="Q176" s="121"/>
      <c r="R176" s="391"/>
      <c r="S176" s="392"/>
      <c r="T176" s="392"/>
      <c r="U176" s="392"/>
      <c r="V176" s="392"/>
      <c r="W176" s="392"/>
      <c r="X176" s="392"/>
      <c r="Y176" s="392"/>
      <c r="Z176" s="393"/>
    </row>
    <row r="177" spans="1:26" ht="35.25" customHeight="1" x14ac:dyDescent="0.2">
      <c r="A177" s="31"/>
      <c r="B177" s="11" t="s">
        <v>55</v>
      </c>
      <c r="C177" s="388" t="s">
        <v>2798</v>
      </c>
      <c r="D177" s="389"/>
      <c r="E177" s="389"/>
      <c r="F177" s="389"/>
      <c r="G177" s="390"/>
      <c r="H177" s="42"/>
      <c r="I177" s="388" t="s">
        <v>2946</v>
      </c>
      <c r="J177" s="389"/>
      <c r="K177" s="389"/>
      <c r="L177" s="389"/>
      <c r="M177" s="389"/>
      <c r="N177" s="389"/>
      <c r="O177" s="389"/>
      <c r="P177" s="390"/>
      <c r="Q177" s="15"/>
      <c r="R177" s="391"/>
      <c r="S177" s="392"/>
      <c r="T177" s="392"/>
      <c r="U177" s="392"/>
      <c r="V177" s="392"/>
      <c r="W177" s="392"/>
      <c r="X177" s="392"/>
      <c r="Y177" s="392"/>
      <c r="Z177" s="393"/>
    </row>
    <row r="178" spans="1:26" ht="30" customHeight="1" x14ac:dyDescent="0.2">
      <c r="A178" s="31"/>
      <c r="B178" s="262" t="s">
        <v>92</v>
      </c>
      <c r="C178" s="263"/>
      <c r="D178" s="263"/>
      <c r="E178" s="263"/>
      <c r="F178" s="263"/>
      <c r="G178" s="263"/>
      <c r="H178" s="263"/>
      <c r="I178" s="263"/>
      <c r="J178" s="263"/>
      <c r="K178" s="263"/>
      <c r="L178" s="263"/>
      <c r="M178" s="263"/>
      <c r="N178" s="263"/>
      <c r="O178" s="263"/>
      <c r="P178" s="264"/>
      <c r="Q178" s="37">
        <f>COUNTIF(Q167:Q177,"N/A")</f>
        <v>0</v>
      </c>
      <c r="R178" s="361"/>
      <c r="S178" s="362"/>
      <c r="T178" s="362"/>
      <c r="U178" s="362"/>
      <c r="V178" s="362"/>
      <c r="W178" s="362"/>
      <c r="X178" s="362"/>
      <c r="Y178" s="362"/>
      <c r="Z178" s="363"/>
    </row>
    <row r="179" spans="1:26" ht="30" customHeight="1" x14ac:dyDescent="0.2">
      <c r="A179" s="31"/>
      <c r="B179" s="266" t="s">
        <v>812</v>
      </c>
      <c r="C179" s="266"/>
      <c r="D179" s="266"/>
      <c r="E179" s="266"/>
      <c r="F179" s="266"/>
      <c r="G179" s="266"/>
      <c r="H179" s="266"/>
      <c r="I179" s="266"/>
      <c r="J179" s="266"/>
      <c r="K179" s="266"/>
      <c r="L179" s="266"/>
      <c r="M179" s="266"/>
      <c r="N179" s="266"/>
      <c r="O179" s="266"/>
      <c r="P179" s="266"/>
      <c r="Q179" s="66">
        <f>COUNTIFS(H167:H177,"M",Q167:Q177,"N/A")</f>
        <v>0</v>
      </c>
      <c r="R179" s="361"/>
      <c r="S179" s="362"/>
      <c r="T179" s="362"/>
      <c r="U179" s="362"/>
      <c r="V179" s="362"/>
      <c r="W179" s="362"/>
      <c r="X179" s="362"/>
      <c r="Y179" s="362"/>
      <c r="Z179" s="363"/>
    </row>
    <row r="180" spans="1:26" ht="30" customHeight="1" x14ac:dyDescent="0.2">
      <c r="A180" s="31"/>
      <c r="B180" s="266" t="s">
        <v>813</v>
      </c>
      <c r="C180" s="266"/>
      <c r="D180" s="266"/>
      <c r="E180" s="266"/>
      <c r="F180" s="266"/>
      <c r="G180" s="266"/>
      <c r="H180" s="266"/>
      <c r="I180" s="266"/>
      <c r="J180" s="266"/>
      <c r="K180" s="266"/>
      <c r="L180" s="266"/>
      <c r="M180" s="266"/>
      <c r="N180" s="266"/>
      <c r="O180" s="266"/>
      <c r="P180" s="266"/>
      <c r="Q180" s="66">
        <f>COUNTIFS(H167:H177,"M",Q167:Q177,"1")</f>
        <v>0</v>
      </c>
      <c r="R180" s="361"/>
      <c r="S180" s="362"/>
      <c r="T180" s="362"/>
      <c r="U180" s="362"/>
      <c r="V180" s="362"/>
      <c r="W180" s="362"/>
      <c r="X180" s="362"/>
      <c r="Y180" s="362"/>
      <c r="Z180" s="363"/>
    </row>
    <row r="181" spans="1:26" ht="30" customHeight="1" x14ac:dyDescent="0.2">
      <c r="A181" s="31"/>
      <c r="B181" s="262" t="s">
        <v>93</v>
      </c>
      <c r="C181" s="263"/>
      <c r="D181" s="263"/>
      <c r="E181" s="263"/>
      <c r="F181" s="263"/>
      <c r="G181" s="263"/>
      <c r="H181" s="263"/>
      <c r="I181" s="263"/>
      <c r="J181" s="263"/>
      <c r="K181" s="263"/>
      <c r="L181" s="263"/>
      <c r="M181" s="263"/>
      <c r="N181" s="263"/>
      <c r="O181" s="263"/>
      <c r="P181" s="263"/>
      <c r="Q181" s="201">
        <f>SUM(Q167:Q177)</f>
        <v>0</v>
      </c>
      <c r="R181" s="361"/>
      <c r="S181" s="362"/>
      <c r="T181" s="362"/>
      <c r="U181" s="362"/>
      <c r="V181" s="362"/>
      <c r="W181" s="362"/>
      <c r="X181" s="362"/>
      <c r="Y181" s="362"/>
      <c r="Z181" s="363"/>
    </row>
    <row r="182" spans="1:26" ht="19.5" customHeight="1" x14ac:dyDescent="0.2">
      <c r="A182" s="31"/>
      <c r="B182" s="6">
        <v>7</v>
      </c>
      <c r="C182" s="414" t="s">
        <v>38</v>
      </c>
      <c r="D182" s="415"/>
      <c r="E182" s="415"/>
      <c r="F182" s="415"/>
      <c r="G182" s="415"/>
      <c r="H182" s="415"/>
      <c r="I182" s="415"/>
      <c r="J182" s="415"/>
      <c r="K182" s="415"/>
      <c r="L182" s="415"/>
      <c r="M182" s="415"/>
      <c r="N182" s="415"/>
      <c r="O182" s="415"/>
      <c r="P182" s="416"/>
      <c r="Q182" s="200"/>
      <c r="R182" s="508"/>
      <c r="S182" s="509"/>
      <c r="T182" s="509"/>
      <c r="U182" s="509"/>
      <c r="V182" s="509"/>
      <c r="W182" s="509"/>
      <c r="X182" s="509"/>
      <c r="Y182" s="509"/>
      <c r="Z182" s="510"/>
    </row>
    <row r="183" spans="1:26" ht="19.5" customHeight="1" x14ac:dyDescent="0.2">
      <c r="A183" s="31"/>
      <c r="B183" s="11" t="s">
        <v>534</v>
      </c>
      <c r="C183" s="414" t="s">
        <v>386</v>
      </c>
      <c r="D183" s="415"/>
      <c r="E183" s="415"/>
      <c r="F183" s="415"/>
      <c r="G183" s="415"/>
      <c r="H183" s="415"/>
      <c r="I183" s="415"/>
      <c r="J183" s="415"/>
      <c r="K183" s="415"/>
      <c r="L183" s="415"/>
      <c r="M183" s="415"/>
      <c r="N183" s="415"/>
      <c r="O183" s="415"/>
      <c r="P183" s="416"/>
      <c r="Q183" s="200"/>
      <c r="R183" s="508"/>
      <c r="S183" s="509"/>
      <c r="T183" s="509"/>
      <c r="U183" s="509"/>
      <c r="V183" s="509"/>
      <c r="W183" s="509"/>
      <c r="X183" s="509"/>
      <c r="Y183" s="509"/>
      <c r="Z183" s="510"/>
    </row>
    <row r="184" spans="1:26" ht="30" customHeight="1" x14ac:dyDescent="0.2">
      <c r="A184" s="31"/>
      <c r="B184" s="11" t="s">
        <v>535</v>
      </c>
      <c r="C184" s="255" t="s">
        <v>527</v>
      </c>
      <c r="D184" s="256"/>
      <c r="E184" s="256"/>
      <c r="F184" s="256"/>
      <c r="G184" s="257"/>
      <c r="H184" s="42" t="s">
        <v>57</v>
      </c>
      <c r="I184" s="441" t="s">
        <v>528</v>
      </c>
      <c r="J184" s="442"/>
      <c r="K184" s="442"/>
      <c r="L184" s="442"/>
      <c r="M184" s="442"/>
      <c r="N184" s="442"/>
      <c r="O184" s="442"/>
      <c r="P184" s="443"/>
      <c r="Q184" s="15"/>
      <c r="R184" s="117"/>
      <c r="S184" s="42"/>
      <c r="T184" s="42"/>
      <c r="U184" s="42"/>
      <c r="V184" s="42"/>
      <c r="W184" s="42"/>
      <c r="X184" s="42"/>
      <c r="Y184" s="42"/>
      <c r="Z184" s="118"/>
    </row>
    <row r="185" spans="1:26" ht="34.5" customHeight="1" x14ac:dyDescent="0.2">
      <c r="B185" s="11" t="s">
        <v>536</v>
      </c>
      <c r="C185" s="411" t="s">
        <v>2947</v>
      </c>
      <c r="D185" s="412"/>
      <c r="E185" s="412"/>
      <c r="F185" s="412"/>
      <c r="G185" s="413"/>
      <c r="H185" s="48"/>
      <c r="I185" s="441" t="s">
        <v>529</v>
      </c>
      <c r="J185" s="442"/>
      <c r="K185" s="442"/>
      <c r="L185" s="442"/>
      <c r="M185" s="442"/>
      <c r="N185" s="442"/>
      <c r="O185" s="442"/>
      <c r="P185" s="443"/>
      <c r="Q185" s="15"/>
      <c r="R185" s="391"/>
      <c r="S185" s="392"/>
      <c r="T185" s="392"/>
      <c r="U185" s="392"/>
      <c r="V185" s="392"/>
      <c r="W185" s="392"/>
      <c r="X185" s="392"/>
      <c r="Y185" s="392"/>
      <c r="Z185" s="393"/>
    </row>
    <row r="186" spans="1:26" ht="75" customHeight="1" x14ac:dyDescent="0.2">
      <c r="B186" s="11" t="s">
        <v>540</v>
      </c>
      <c r="C186" s="255" t="s">
        <v>1899</v>
      </c>
      <c r="D186" s="256"/>
      <c r="E186" s="256"/>
      <c r="F186" s="256"/>
      <c r="G186" s="257"/>
      <c r="H186" s="36"/>
      <c r="I186" s="409" t="s">
        <v>2951</v>
      </c>
      <c r="J186" s="408"/>
      <c r="K186" s="408"/>
      <c r="L186" s="408"/>
      <c r="M186" s="408"/>
      <c r="N186" s="408"/>
      <c r="O186" s="408"/>
      <c r="P186" s="410"/>
      <c r="Q186" s="15"/>
      <c r="R186" s="391"/>
      <c r="S186" s="392"/>
      <c r="T186" s="392"/>
      <c r="U186" s="392"/>
      <c r="V186" s="392"/>
      <c r="W186" s="392"/>
      <c r="X186" s="392"/>
      <c r="Y186" s="392"/>
      <c r="Z186" s="393"/>
    </row>
    <row r="187" spans="1:26" ht="31.5" customHeight="1" x14ac:dyDescent="0.2">
      <c r="A187" s="5"/>
      <c r="B187" s="11" t="s">
        <v>542</v>
      </c>
      <c r="C187" s="411" t="s">
        <v>2948</v>
      </c>
      <c r="D187" s="412"/>
      <c r="E187" s="412"/>
      <c r="F187" s="412"/>
      <c r="G187" s="413"/>
      <c r="H187" s="48"/>
      <c r="I187" s="441" t="s">
        <v>1900</v>
      </c>
      <c r="J187" s="442"/>
      <c r="K187" s="442"/>
      <c r="L187" s="442"/>
      <c r="M187" s="442"/>
      <c r="N187" s="442"/>
      <c r="O187" s="442"/>
      <c r="P187" s="443"/>
      <c r="Q187" s="15"/>
      <c r="R187" s="391"/>
      <c r="S187" s="392"/>
      <c r="T187" s="392"/>
      <c r="U187" s="392"/>
      <c r="V187" s="392"/>
      <c r="W187" s="392"/>
      <c r="X187" s="392"/>
      <c r="Y187" s="392"/>
      <c r="Z187" s="393"/>
    </row>
    <row r="188" spans="1:26" ht="33.75" customHeight="1" x14ac:dyDescent="0.2">
      <c r="A188" s="5"/>
      <c r="B188" s="11" t="s">
        <v>550</v>
      </c>
      <c r="C188" s="411" t="s">
        <v>530</v>
      </c>
      <c r="D188" s="412"/>
      <c r="E188" s="412"/>
      <c r="F188" s="412"/>
      <c r="G188" s="413"/>
      <c r="H188" s="48"/>
      <c r="I188" s="441" t="s">
        <v>531</v>
      </c>
      <c r="J188" s="442"/>
      <c r="K188" s="442"/>
      <c r="L188" s="442"/>
      <c r="M188" s="442"/>
      <c r="N188" s="442"/>
      <c r="O188" s="442"/>
      <c r="P188" s="443"/>
      <c r="Q188" s="15"/>
      <c r="R188" s="391"/>
      <c r="S188" s="392"/>
      <c r="T188" s="392"/>
      <c r="U188" s="392"/>
      <c r="V188" s="392"/>
      <c r="W188" s="392"/>
      <c r="X188" s="392"/>
      <c r="Y188" s="392"/>
      <c r="Z188" s="393"/>
    </row>
    <row r="189" spans="1:26" ht="35.25" customHeight="1" x14ac:dyDescent="0.2">
      <c r="A189" s="5"/>
      <c r="B189" s="11" t="s">
        <v>2169</v>
      </c>
      <c r="C189" s="411" t="s">
        <v>1901</v>
      </c>
      <c r="D189" s="412"/>
      <c r="E189" s="412"/>
      <c r="F189" s="412"/>
      <c r="G189" s="413"/>
      <c r="H189" s="48"/>
      <c r="I189" s="441" t="s">
        <v>532</v>
      </c>
      <c r="J189" s="442"/>
      <c r="K189" s="442"/>
      <c r="L189" s="442"/>
      <c r="M189" s="442"/>
      <c r="N189" s="442"/>
      <c r="O189" s="442"/>
      <c r="P189" s="443"/>
      <c r="Q189" s="17"/>
      <c r="R189" s="117"/>
      <c r="S189" s="42"/>
      <c r="T189" s="42"/>
      <c r="U189" s="42"/>
      <c r="V189" s="42"/>
      <c r="W189" s="42"/>
      <c r="X189" s="42"/>
      <c r="Y189" s="42"/>
      <c r="Z189" s="118"/>
    </row>
    <row r="190" spans="1:26" ht="27.75" customHeight="1" x14ac:dyDescent="0.2">
      <c r="A190" s="5"/>
      <c r="B190" s="11" t="s">
        <v>2170</v>
      </c>
      <c r="C190" s="417" t="s">
        <v>2949</v>
      </c>
      <c r="D190" s="418"/>
      <c r="E190" s="418"/>
      <c r="F190" s="418"/>
      <c r="G190" s="419"/>
      <c r="H190" s="48"/>
      <c r="I190" s="441" t="s">
        <v>444</v>
      </c>
      <c r="J190" s="442"/>
      <c r="K190" s="442"/>
      <c r="L190" s="442"/>
      <c r="M190" s="442"/>
      <c r="N190" s="442"/>
      <c r="O190" s="442"/>
      <c r="P190" s="443"/>
      <c r="Q190" s="17"/>
      <c r="R190" s="117"/>
      <c r="S190" s="42"/>
      <c r="T190" s="42"/>
      <c r="U190" s="42"/>
      <c r="V190" s="42"/>
      <c r="W190" s="42"/>
      <c r="X190" s="42"/>
      <c r="Y190" s="42"/>
      <c r="Z190" s="118"/>
    </row>
    <row r="191" spans="1:26" ht="45.75" customHeight="1" x14ac:dyDescent="0.2">
      <c r="A191" s="5"/>
      <c r="B191" s="11" t="s">
        <v>2171</v>
      </c>
      <c r="C191" s="411" t="s">
        <v>2950</v>
      </c>
      <c r="D191" s="412"/>
      <c r="E191" s="412"/>
      <c r="F191" s="412"/>
      <c r="G191" s="413"/>
      <c r="H191" s="48"/>
      <c r="I191" s="521" t="s">
        <v>2069</v>
      </c>
      <c r="J191" s="522"/>
      <c r="K191" s="522"/>
      <c r="L191" s="522"/>
      <c r="M191" s="522"/>
      <c r="N191" s="522"/>
      <c r="O191" s="522"/>
      <c r="P191" s="523"/>
      <c r="Q191" s="17"/>
      <c r="R191" s="117"/>
      <c r="S191" s="42"/>
      <c r="T191" s="42"/>
      <c r="U191" s="42"/>
      <c r="V191" s="42"/>
      <c r="W191" s="42"/>
      <c r="X191" s="42"/>
      <c r="Y191" s="42"/>
      <c r="Z191" s="118"/>
    </row>
    <row r="192" spans="1:26" ht="30.75" customHeight="1" x14ac:dyDescent="0.2">
      <c r="A192" s="5"/>
      <c r="B192" s="11" t="s">
        <v>2172</v>
      </c>
      <c r="C192" s="411" t="s">
        <v>2070</v>
      </c>
      <c r="D192" s="412"/>
      <c r="E192" s="412"/>
      <c r="F192" s="412"/>
      <c r="G192" s="413"/>
      <c r="H192" s="48"/>
      <c r="I192" s="521" t="s">
        <v>2952</v>
      </c>
      <c r="J192" s="522"/>
      <c r="K192" s="522"/>
      <c r="L192" s="522"/>
      <c r="M192" s="522"/>
      <c r="N192" s="522"/>
      <c r="O192" s="522"/>
      <c r="P192" s="523"/>
      <c r="Q192" s="17"/>
      <c r="R192" s="117"/>
      <c r="S192" s="42"/>
      <c r="T192" s="42"/>
      <c r="U192" s="42"/>
      <c r="V192" s="42"/>
      <c r="W192" s="42"/>
      <c r="X192" s="42"/>
      <c r="Y192" s="42"/>
      <c r="Z192" s="118"/>
    </row>
    <row r="193" spans="1:26" ht="25.5" customHeight="1" x14ac:dyDescent="0.2">
      <c r="B193" s="262" t="s">
        <v>92</v>
      </c>
      <c r="C193" s="263"/>
      <c r="D193" s="263"/>
      <c r="E193" s="263"/>
      <c r="F193" s="263"/>
      <c r="G193" s="263"/>
      <c r="H193" s="263"/>
      <c r="I193" s="263"/>
      <c r="J193" s="263"/>
      <c r="K193" s="263"/>
      <c r="L193" s="263"/>
      <c r="M193" s="263"/>
      <c r="N193" s="263"/>
      <c r="O193" s="263"/>
      <c r="P193" s="264"/>
      <c r="Q193" s="37">
        <f>COUNTIF(Q184:Q192,"N/A")</f>
        <v>0</v>
      </c>
      <c r="R193" s="361"/>
      <c r="S193" s="362"/>
      <c r="T193" s="362"/>
      <c r="U193" s="362"/>
      <c r="V193" s="362"/>
      <c r="W193" s="362"/>
      <c r="X193" s="362"/>
      <c r="Y193" s="362"/>
      <c r="Z193" s="363"/>
    </row>
    <row r="194" spans="1:26" ht="25.5" customHeight="1" x14ac:dyDescent="0.2">
      <c r="B194" s="266" t="s">
        <v>812</v>
      </c>
      <c r="C194" s="266"/>
      <c r="D194" s="266"/>
      <c r="E194" s="266"/>
      <c r="F194" s="266"/>
      <c r="G194" s="266"/>
      <c r="H194" s="266"/>
      <c r="I194" s="266"/>
      <c r="J194" s="266"/>
      <c r="K194" s="266"/>
      <c r="L194" s="266"/>
      <c r="M194" s="266"/>
      <c r="N194" s="266"/>
      <c r="O194" s="266"/>
      <c r="P194" s="266"/>
      <c r="Q194" s="66">
        <f>COUNTIFS(H184:H192,"M",Q184:Q192,"N/A")</f>
        <v>0</v>
      </c>
      <c r="R194" s="361"/>
      <c r="S194" s="362"/>
      <c r="T194" s="362"/>
      <c r="U194" s="362"/>
      <c r="V194" s="362"/>
      <c r="W194" s="362"/>
      <c r="X194" s="362"/>
      <c r="Y194" s="362"/>
      <c r="Z194" s="363"/>
    </row>
    <row r="195" spans="1:26" ht="25.5" customHeight="1" x14ac:dyDescent="0.2">
      <c r="B195" s="266" t="s">
        <v>813</v>
      </c>
      <c r="C195" s="266"/>
      <c r="D195" s="266"/>
      <c r="E195" s="266"/>
      <c r="F195" s="266"/>
      <c r="G195" s="266"/>
      <c r="H195" s="266"/>
      <c r="I195" s="266"/>
      <c r="J195" s="266"/>
      <c r="K195" s="266"/>
      <c r="L195" s="266"/>
      <c r="M195" s="266"/>
      <c r="N195" s="266"/>
      <c r="O195" s="266"/>
      <c r="P195" s="266"/>
      <c r="Q195" s="66">
        <f>COUNTIFS(H184:H192,"M",Q184:Q192,"1")</f>
        <v>0</v>
      </c>
      <c r="R195" s="361"/>
      <c r="S195" s="362"/>
      <c r="T195" s="362"/>
      <c r="U195" s="362"/>
      <c r="V195" s="362"/>
      <c r="W195" s="362"/>
      <c r="X195" s="362"/>
      <c r="Y195" s="362"/>
      <c r="Z195" s="363"/>
    </row>
    <row r="196" spans="1:26" ht="25.5" customHeight="1" x14ac:dyDescent="0.2">
      <c r="A196" s="25"/>
      <c r="B196" s="519" t="s">
        <v>93</v>
      </c>
      <c r="C196" s="520"/>
      <c r="D196" s="520"/>
      <c r="E196" s="520"/>
      <c r="F196" s="520"/>
      <c r="G196" s="520"/>
      <c r="H196" s="520"/>
      <c r="I196" s="520"/>
      <c r="J196" s="520"/>
      <c r="K196" s="520"/>
      <c r="L196" s="520"/>
      <c r="M196" s="520"/>
      <c r="N196" s="520"/>
      <c r="O196" s="520"/>
      <c r="P196" s="520"/>
      <c r="Q196" s="201">
        <f>SUM(Q184:Q192)</f>
        <v>0</v>
      </c>
      <c r="R196" s="361"/>
      <c r="S196" s="362"/>
      <c r="T196" s="362"/>
      <c r="U196" s="362"/>
      <c r="V196" s="362"/>
      <c r="W196" s="362"/>
      <c r="X196" s="362"/>
      <c r="Y196" s="362"/>
      <c r="Z196" s="363"/>
    </row>
    <row r="197" spans="1:26" ht="19.5" customHeight="1" x14ac:dyDescent="0.2">
      <c r="B197" s="6">
        <v>8</v>
      </c>
      <c r="C197" s="414" t="s">
        <v>533</v>
      </c>
      <c r="D197" s="415"/>
      <c r="E197" s="415"/>
      <c r="F197" s="415"/>
      <c r="G197" s="415"/>
      <c r="H197" s="415"/>
      <c r="I197" s="415"/>
      <c r="J197" s="415"/>
      <c r="K197" s="415"/>
      <c r="L197" s="415"/>
      <c r="M197" s="415"/>
      <c r="N197" s="415"/>
      <c r="O197" s="415"/>
      <c r="P197" s="416"/>
      <c r="Q197" s="200"/>
      <c r="R197" s="508"/>
      <c r="S197" s="509"/>
      <c r="T197" s="509"/>
      <c r="U197" s="509"/>
      <c r="V197" s="509"/>
      <c r="W197" s="509"/>
      <c r="X197" s="509"/>
      <c r="Y197" s="509"/>
      <c r="Z197" s="510"/>
    </row>
    <row r="198" spans="1:26" ht="19.5" customHeight="1" x14ac:dyDescent="0.2">
      <c r="B198" s="6" t="s">
        <v>564</v>
      </c>
      <c r="C198" s="414" t="s">
        <v>387</v>
      </c>
      <c r="D198" s="415"/>
      <c r="E198" s="415"/>
      <c r="F198" s="415"/>
      <c r="G198" s="415"/>
      <c r="H198" s="415"/>
      <c r="I198" s="415"/>
      <c r="J198" s="415"/>
      <c r="K198" s="415"/>
      <c r="L198" s="415"/>
      <c r="M198" s="415"/>
      <c r="N198" s="415"/>
      <c r="O198" s="415"/>
      <c r="P198" s="416"/>
      <c r="Q198" s="200"/>
      <c r="R198" s="508"/>
      <c r="S198" s="509"/>
      <c r="T198" s="509"/>
      <c r="U198" s="509"/>
      <c r="V198" s="509"/>
      <c r="W198" s="509"/>
      <c r="X198" s="509"/>
      <c r="Y198" s="509"/>
      <c r="Z198" s="510"/>
    </row>
    <row r="199" spans="1:26" ht="118.5" customHeight="1" x14ac:dyDescent="0.2">
      <c r="B199" s="11" t="s">
        <v>566</v>
      </c>
      <c r="C199" s="255" t="s">
        <v>2837</v>
      </c>
      <c r="D199" s="256"/>
      <c r="E199" s="256"/>
      <c r="F199" s="256"/>
      <c r="G199" s="257"/>
      <c r="H199" s="185" t="s">
        <v>57</v>
      </c>
      <c r="I199" s="255" t="s">
        <v>2953</v>
      </c>
      <c r="J199" s="256"/>
      <c r="K199" s="256"/>
      <c r="L199" s="256"/>
      <c r="M199" s="256"/>
      <c r="N199" s="256"/>
      <c r="O199" s="256"/>
      <c r="P199" s="257"/>
      <c r="Q199" s="15"/>
      <c r="R199" s="391"/>
      <c r="S199" s="392"/>
      <c r="T199" s="392"/>
      <c r="U199" s="392"/>
      <c r="V199" s="392"/>
      <c r="W199" s="392"/>
      <c r="X199" s="392"/>
      <c r="Y199" s="392"/>
      <c r="Z199" s="393"/>
    </row>
    <row r="200" spans="1:26" ht="19.5" customHeight="1" x14ac:dyDescent="0.2">
      <c r="B200" s="11" t="s">
        <v>582</v>
      </c>
      <c r="C200" s="255" t="s">
        <v>320</v>
      </c>
      <c r="D200" s="256"/>
      <c r="E200" s="256"/>
      <c r="F200" s="256"/>
      <c r="G200" s="257"/>
      <c r="H200" s="47"/>
      <c r="I200" s="255" t="s">
        <v>444</v>
      </c>
      <c r="J200" s="256"/>
      <c r="K200" s="256"/>
      <c r="L200" s="256"/>
      <c r="M200" s="256"/>
      <c r="N200" s="256"/>
      <c r="O200" s="256"/>
      <c r="P200" s="257"/>
      <c r="Q200" s="16"/>
      <c r="R200" s="391"/>
      <c r="S200" s="392"/>
      <c r="T200" s="392"/>
      <c r="U200" s="392"/>
      <c r="V200" s="392"/>
      <c r="W200" s="392"/>
      <c r="X200" s="392"/>
      <c r="Y200" s="392"/>
      <c r="Z200" s="393"/>
    </row>
    <row r="201" spans="1:26" ht="33.75" customHeight="1" x14ac:dyDescent="0.2">
      <c r="B201" s="11" t="s">
        <v>55</v>
      </c>
      <c r="C201" s="411" t="s">
        <v>537</v>
      </c>
      <c r="D201" s="256"/>
      <c r="E201" s="256"/>
      <c r="F201" s="256"/>
      <c r="G201" s="257"/>
      <c r="H201" s="36"/>
      <c r="I201" s="388" t="s">
        <v>538</v>
      </c>
      <c r="J201" s="389"/>
      <c r="K201" s="389"/>
      <c r="L201" s="389"/>
      <c r="M201" s="389"/>
      <c r="N201" s="389"/>
      <c r="O201" s="389"/>
      <c r="P201" s="390"/>
      <c r="Q201" s="15"/>
      <c r="R201" s="391"/>
      <c r="S201" s="392"/>
      <c r="T201" s="392"/>
      <c r="U201" s="392"/>
      <c r="V201" s="392"/>
      <c r="W201" s="392"/>
      <c r="X201" s="392"/>
      <c r="Y201" s="392"/>
      <c r="Z201" s="393"/>
    </row>
    <row r="202" spans="1:26" ht="45" customHeight="1" x14ac:dyDescent="0.2">
      <c r="B202" s="11" t="s">
        <v>58</v>
      </c>
      <c r="C202" s="411" t="s">
        <v>324</v>
      </c>
      <c r="D202" s="256"/>
      <c r="E202" s="256"/>
      <c r="F202" s="256"/>
      <c r="G202" s="257"/>
      <c r="H202" s="36"/>
      <c r="I202" s="388" t="s">
        <v>1902</v>
      </c>
      <c r="J202" s="389"/>
      <c r="K202" s="389"/>
      <c r="L202" s="389"/>
      <c r="M202" s="389"/>
      <c r="N202" s="389"/>
      <c r="O202" s="389"/>
      <c r="P202" s="390"/>
      <c r="Q202" s="15"/>
      <c r="R202" s="391"/>
      <c r="S202" s="392"/>
      <c r="T202" s="392"/>
      <c r="U202" s="392"/>
      <c r="V202" s="392"/>
      <c r="W202" s="392"/>
      <c r="X202" s="392"/>
      <c r="Y202" s="392"/>
      <c r="Z202" s="393"/>
    </row>
    <row r="203" spans="1:26" ht="30" customHeight="1" x14ac:dyDescent="0.2">
      <c r="B203" s="11" t="s">
        <v>59</v>
      </c>
      <c r="C203" s="411" t="s">
        <v>539</v>
      </c>
      <c r="D203" s="256"/>
      <c r="E203" s="256"/>
      <c r="F203" s="256"/>
      <c r="G203" s="257"/>
      <c r="H203" s="36"/>
      <c r="I203" s="431" t="s">
        <v>328</v>
      </c>
      <c r="J203" s="432"/>
      <c r="K203" s="432"/>
      <c r="L203" s="432"/>
      <c r="M203" s="432"/>
      <c r="N203" s="432"/>
      <c r="O203" s="432"/>
      <c r="P203" s="433"/>
      <c r="Q203" s="15"/>
      <c r="R203" s="391"/>
      <c r="S203" s="392"/>
      <c r="T203" s="392"/>
      <c r="U203" s="392"/>
      <c r="V203" s="392"/>
      <c r="W203" s="392"/>
      <c r="X203" s="392"/>
      <c r="Y203" s="392"/>
      <c r="Z203" s="393"/>
    </row>
    <row r="204" spans="1:26" ht="74.25" customHeight="1" x14ac:dyDescent="0.2">
      <c r="B204" s="524" t="s">
        <v>2173</v>
      </c>
      <c r="C204" s="516" t="s">
        <v>2838</v>
      </c>
      <c r="D204" s="517"/>
      <c r="E204" s="517"/>
      <c r="F204" s="517"/>
      <c r="G204" s="518"/>
      <c r="H204" s="187" t="s">
        <v>57</v>
      </c>
      <c r="I204" s="431" t="s">
        <v>2839</v>
      </c>
      <c r="J204" s="432"/>
      <c r="K204" s="432"/>
      <c r="L204" s="432"/>
      <c r="M204" s="432"/>
      <c r="N204" s="432"/>
      <c r="O204" s="432"/>
      <c r="P204" s="433"/>
      <c r="Q204" s="394"/>
      <c r="R204" s="391"/>
      <c r="S204" s="392"/>
      <c r="T204" s="392"/>
      <c r="U204" s="392"/>
      <c r="V204" s="392"/>
      <c r="W204" s="392"/>
      <c r="X204" s="392"/>
      <c r="Y204" s="392"/>
      <c r="Z204" s="393"/>
    </row>
    <row r="205" spans="1:26" ht="90" customHeight="1" x14ac:dyDescent="0.2">
      <c r="B205" s="525"/>
      <c r="C205" s="526"/>
      <c r="D205" s="527"/>
      <c r="E205" s="527"/>
      <c r="F205" s="527"/>
      <c r="G205" s="528"/>
      <c r="H205" s="52"/>
      <c r="I205" s="434" t="s">
        <v>541</v>
      </c>
      <c r="J205" s="435"/>
      <c r="K205" s="435"/>
      <c r="L205" s="435"/>
      <c r="M205" s="435"/>
      <c r="N205" s="435"/>
      <c r="O205" s="435"/>
      <c r="P205" s="436"/>
      <c r="Q205" s="395"/>
      <c r="R205" s="391"/>
      <c r="S205" s="392"/>
      <c r="T205" s="392"/>
      <c r="U205" s="392"/>
      <c r="V205" s="392"/>
      <c r="W205" s="392"/>
      <c r="X205" s="392"/>
      <c r="Y205" s="392"/>
      <c r="Z205" s="393"/>
    </row>
    <row r="206" spans="1:26" ht="19.5" customHeight="1" x14ac:dyDescent="0.2">
      <c r="B206" s="11" t="s">
        <v>2174</v>
      </c>
      <c r="C206" s="521" t="s">
        <v>543</v>
      </c>
      <c r="D206" s="522"/>
      <c r="E206" s="522"/>
      <c r="F206" s="522"/>
      <c r="G206" s="523"/>
      <c r="H206" s="53"/>
      <c r="I206" s="388" t="s">
        <v>444</v>
      </c>
      <c r="J206" s="389"/>
      <c r="K206" s="389"/>
      <c r="L206" s="389"/>
      <c r="M206" s="389"/>
      <c r="N206" s="389"/>
      <c r="O206" s="389"/>
      <c r="P206" s="390"/>
      <c r="Q206" s="16"/>
      <c r="R206" s="391"/>
      <c r="S206" s="392"/>
      <c r="T206" s="392"/>
      <c r="U206" s="392"/>
      <c r="V206" s="392"/>
      <c r="W206" s="392"/>
      <c r="X206" s="392"/>
      <c r="Y206" s="392"/>
      <c r="Z206" s="393"/>
    </row>
    <row r="207" spans="1:26" ht="30" customHeight="1" x14ac:dyDescent="0.2">
      <c r="B207" s="11" t="s">
        <v>55</v>
      </c>
      <c r="C207" s="411" t="s">
        <v>544</v>
      </c>
      <c r="D207" s="256"/>
      <c r="E207" s="256"/>
      <c r="F207" s="256"/>
      <c r="G207" s="257"/>
      <c r="H207" s="36"/>
      <c r="I207" s="255" t="s">
        <v>1903</v>
      </c>
      <c r="J207" s="256"/>
      <c r="K207" s="256"/>
      <c r="L207" s="256"/>
      <c r="M207" s="256"/>
      <c r="N207" s="256"/>
      <c r="O207" s="256"/>
      <c r="P207" s="257"/>
      <c r="Q207" s="15"/>
      <c r="R207" s="391"/>
      <c r="S207" s="392"/>
      <c r="T207" s="392"/>
      <c r="U207" s="392"/>
      <c r="V207" s="392"/>
      <c r="W207" s="392"/>
      <c r="X207" s="392"/>
      <c r="Y207" s="392"/>
      <c r="Z207" s="393"/>
    </row>
    <row r="208" spans="1:26" ht="30" customHeight="1" x14ac:dyDescent="0.2">
      <c r="B208" s="11" t="s">
        <v>58</v>
      </c>
      <c r="C208" s="411" t="s">
        <v>545</v>
      </c>
      <c r="D208" s="256"/>
      <c r="E208" s="256"/>
      <c r="F208" s="256"/>
      <c r="G208" s="257"/>
      <c r="H208" s="36"/>
      <c r="I208" s="255" t="s">
        <v>546</v>
      </c>
      <c r="J208" s="256"/>
      <c r="K208" s="256"/>
      <c r="L208" s="256"/>
      <c r="M208" s="256"/>
      <c r="N208" s="256"/>
      <c r="O208" s="256"/>
      <c r="P208" s="257"/>
      <c r="Q208" s="15"/>
      <c r="R208" s="391"/>
      <c r="S208" s="392"/>
      <c r="T208" s="392"/>
      <c r="U208" s="392"/>
      <c r="V208" s="392"/>
      <c r="W208" s="392"/>
      <c r="X208" s="392"/>
      <c r="Y208" s="392"/>
      <c r="Z208" s="393"/>
    </row>
    <row r="209" spans="2:26" ht="30" customHeight="1" x14ac:dyDescent="0.2">
      <c r="B209" s="11" t="s">
        <v>59</v>
      </c>
      <c r="C209" s="255" t="s">
        <v>547</v>
      </c>
      <c r="D209" s="256"/>
      <c r="E209" s="256"/>
      <c r="F209" s="256"/>
      <c r="G209" s="257"/>
      <c r="H209" s="36"/>
      <c r="I209" s="255" t="s">
        <v>1904</v>
      </c>
      <c r="J209" s="256"/>
      <c r="K209" s="256"/>
      <c r="L209" s="256"/>
      <c r="M209" s="256"/>
      <c r="N209" s="256"/>
      <c r="O209" s="256"/>
      <c r="P209" s="257"/>
      <c r="Q209" s="15"/>
      <c r="R209" s="391"/>
      <c r="S209" s="392"/>
      <c r="T209" s="392"/>
      <c r="U209" s="392"/>
      <c r="V209" s="392"/>
      <c r="W209" s="392"/>
      <c r="X209" s="392"/>
      <c r="Y209" s="392"/>
      <c r="Z209" s="393"/>
    </row>
    <row r="210" spans="2:26" ht="45.75" customHeight="1" x14ac:dyDescent="0.2">
      <c r="B210" s="11" t="s">
        <v>61</v>
      </c>
      <c r="C210" s="411" t="s">
        <v>1905</v>
      </c>
      <c r="D210" s="256"/>
      <c r="E210" s="256"/>
      <c r="F210" s="256"/>
      <c r="G210" s="257"/>
      <c r="H210" s="36"/>
      <c r="I210" s="388" t="s">
        <v>548</v>
      </c>
      <c r="J210" s="389"/>
      <c r="K210" s="389"/>
      <c r="L210" s="389"/>
      <c r="M210" s="389"/>
      <c r="N210" s="389"/>
      <c r="O210" s="389"/>
      <c r="P210" s="390"/>
      <c r="Q210" s="15"/>
      <c r="R210" s="391"/>
      <c r="S210" s="392"/>
      <c r="T210" s="392"/>
      <c r="U210" s="392"/>
      <c r="V210" s="392"/>
      <c r="W210" s="392"/>
      <c r="X210" s="392"/>
      <c r="Y210" s="392"/>
      <c r="Z210" s="393"/>
    </row>
    <row r="211" spans="2:26" ht="45" customHeight="1" x14ac:dyDescent="0.2">
      <c r="B211" s="11" t="s">
        <v>63</v>
      </c>
      <c r="C211" s="411" t="s">
        <v>549</v>
      </c>
      <c r="D211" s="256"/>
      <c r="E211" s="256"/>
      <c r="F211" s="256"/>
      <c r="G211" s="257"/>
      <c r="H211" s="185" t="s">
        <v>57</v>
      </c>
      <c r="I211" s="255" t="s">
        <v>1906</v>
      </c>
      <c r="J211" s="256"/>
      <c r="K211" s="256"/>
      <c r="L211" s="256"/>
      <c r="M211" s="256"/>
      <c r="N211" s="256"/>
      <c r="O211" s="256"/>
      <c r="P211" s="257"/>
      <c r="Q211" s="15"/>
      <c r="R211" s="391"/>
      <c r="S211" s="392"/>
      <c r="T211" s="392"/>
      <c r="U211" s="392"/>
      <c r="V211" s="392"/>
      <c r="W211" s="392"/>
      <c r="X211" s="392"/>
      <c r="Y211" s="392"/>
      <c r="Z211" s="393"/>
    </row>
    <row r="212" spans="2:26" ht="19.5" customHeight="1" x14ac:dyDescent="0.2">
      <c r="B212" s="11" t="s">
        <v>2175</v>
      </c>
      <c r="C212" s="255" t="s">
        <v>551</v>
      </c>
      <c r="D212" s="256"/>
      <c r="E212" s="256"/>
      <c r="F212" s="256"/>
      <c r="G212" s="257"/>
      <c r="H212" s="43"/>
      <c r="I212" s="388" t="s">
        <v>444</v>
      </c>
      <c r="J212" s="389"/>
      <c r="K212" s="389"/>
      <c r="L212" s="389"/>
      <c r="M212" s="389"/>
      <c r="N212" s="389"/>
      <c r="O212" s="389"/>
      <c r="P212" s="390"/>
      <c r="Q212" s="16"/>
      <c r="R212" s="391"/>
      <c r="S212" s="392"/>
      <c r="T212" s="392"/>
      <c r="U212" s="392"/>
      <c r="V212" s="392"/>
      <c r="W212" s="392"/>
      <c r="X212" s="392"/>
      <c r="Y212" s="392"/>
      <c r="Z212" s="393"/>
    </row>
    <row r="213" spans="2:26" ht="36.75" customHeight="1" x14ac:dyDescent="0.2">
      <c r="B213" s="11" t="s">
        <v>55</v>
      </c>
      <c r="C213" s="411" t="s">
        <v>2954</v>
      </c>
      <c r="D213" s="412"/>
      <c r="E213" s="412"/>
      <c r="F213" s="412"/>
      <c r="G213" s="413"/>
      <c r="H213" s="190"/>
      <c r="I213" s="255" t="s">
        <v>2955</v>
      </c>
      <c r="J213" s="256"/>
      <c r="K213" s="256"/>
      <c r="L213" s="256"/>
      <c r="M213" s="256"/>
      <c r="N213" s="256"/>
      <c r="O213" s="256"/>
      <c r="P213" s="257"/>
      <c r="Q213" s="15"/>
      <c r="R213" s="391"/>
      <c r="S213" s="392"/>
      <c r="T213" s="392"/>
      <c r="U213" s="392"/>
      <c r="V213" s="392"/>
      <c r="W213" s="392"/>
      <c r="X213" s="392"/>
      <c r="Y213" s="392"/>
      <c r="Z213" s="393"/>
    </row>
    <row r="214" spans="2:26" ht="45.75" customHeight="1" x14ac:dyDescent="0.2">
      <c r="B214" s="11" t="s">
        <v>58</v>
      </c>
      <c r="C214" s="411" t="s">
        <v>552</v>
      </c>
      <c r="D214" s="412"/>
      <c r="E214" s="412"/>
      <c r="F214" s="412"/>
      <c r="G214" s="413"/>
      <c r="H214" s="190" t="s">
        <v>57</v>
      </c>
      <c r="I214" s="255" t="s">
        <v>553</v>
      </c>
      <c r="J214" s="256"/>
      <c r="K214" s="256"/>
      <c r="L214" s="256"/>
      <c r="M214" s="256"/>
      <c r="N214" s="256"/>
      <c r="O214" s="256"/>
      <c r="P214" s="257"/>
      <c r="Q214" s="17"/>
      <c r="R214" s="391"/>
      <c r="S214" s="392"/>
      <c r="T214" s="392"/>
      <c r="U214" s="392"/>
      <c r="V214" s="392"/>
      <c r="W214" s="392"/>
      <c r="X214" s="392"/>
      <c r="Y214" s="392"/>
      <c r="Z214" s="393"/>
    </row>
    <row r="215" spans="2:26" ht="25.5" customHeight="1" x14ac:dyDescent="0.2">
      <c r="B215" s="262" t="s">
        <v>92</v>
      </c>
      <c r="C215" s="263"/>
      <c r="D215" s="263"/>
      <c r="E215" s="263"/>
      <c r="F215" s="263"/>
      <c r="G215" s="263"/>
      <c r="H215" s="263"/>
      <c r="I215" s="263"/>
      <c r="J215" s="263"/>
      <c r="K215" s="263"/>
      <c r="L215" s="263"/>
      <c r="M215" s="263"/>
      <c r="N215" s="263"/>
      <c r="O215" s="263"/>
      <c r="P215" s="264"/>
      <c r="Q215" s="37">
        <f>COUNTIF(Q199:Q214,"N/A")</f>
        <v>0</v>
      </c>
      <c r="R215" s="361"/>
      <c r="S215" s="362"/>
      <c r="T215" s="362"/>
      <c r="U215" s="362"/>
      <c r="V215" s="362"/>
      <c r="W215" s="362"/>
      <c r="X215" s="362"/>
      <c r="Y215" s="362"/>
      <c r="Z215" s="363"/>
    </row>
    <row r="216" spans="2:26" ht="25.5" customHeight="1" x14ac:dyDescent="0.2">
      <c r="B216" s="266" t="s">
        <v>812</v>
      </c>
      <c r="C216" s="266"/>
      <c r="D216" s="266"/>
      <c r="E216" s="266"/>
      <c r="F216" s="266"/>
      <c r="G216" s="266"/>
      <c r="H216" s="266"/>
      <c r="I216" s="266"/>
      <c r="J216" s="266"/>
      <c r="K216" s="266"/>
      <c r="L216" s="266"/>
      <c r="M216" s="266"/>
      <c r="N216" s="266"/>
      <c r="O216" s="266"/>
      <c r="P216" s="266"/>
      <c r="Q216" s="66">
        <f>COUNTIFS(H199:H214,"M",Q199:Q214,"N/A")</f>
        <v>0</v>
      </c>
      <c r="R216" s="361"/>
      <c r="S216" s="362"/>
      <c r="T216" s="362"/>
      <c r="U216" s="362"/>
      <c r="V216" s="362"/>
      <c r="W216" s="362"/>
      <c r="X216" s="362"/>
      <c r="Y216" s="362"/>
      <c r="Z216" s="363"/>
    </row>
    <row r="217" spans="2:26" ht="25.5" customHeight="1" x14ac:dyDescent="0.2">
      <c r="B217" s="266" t="s">
        <v>813</v>
      </c>
      <c r="C217" s="266"/>
      <c r="D217" s="266"/>
      <c r="E217" s="266"/>
      <c r="F217" s="266"/>
      <c r="G217" s="266"/>
      <c r="H217" s="266"/>
      <c r="I217" s="266"/>
      <c r="J217" s="266"/>
      <c r="K217" s="266"/>
      <c r="L217" s="266"/>
      <c r="M217" s="266"/>
      <c r="N217" s="266"/>
      <c r="O217" s="266"/>
      <c r="P217" s="266"/>
      <c r="Q217" s="66">
        <f>COUNTIFS(H199:H214,"M",Q199:Q214,"1")</f>
        <v>0</v>
      </c>
      <c r="R217" s="361"/>
      <c r="S217" s="362"/>
      <c r="T217" s="362"/>
      <c r="U217" s="362"/>
      <c r="V217" s="362"/>
      <c r="W217" s="362"/>
      <c r="X217" s="362"/>
      <c r="Y217" s="362"/>
      <c r="Z217" s="363"/>
    </row>
    <row r="218" spans="2:26" ht="26.25" customHeight="1" x14ac:dyDescent="0.2">
      <c r="B218" s="262" t="s">
        <v>93</v>
      </c>
      <c r="C218" s="263"/>
      <c r="D218" s="263"/>
      <c r="E218" s="263"/>
      <c r="F218" s="263"/>
      <c r="G218" s="263"/>
      <c r="H218" s="263"/>
      <c r="I218" s="263"/>
      <c r="J218" s="263"/>
      <c r="K218" s="263"/>
      <c r="L218" s="263"/>
      <c r="M218" s="263"/>
      <c r="N218" s="263"/>
      <c r="O218" s="263"/>
      <c r="P218" s="263"/>
      <c r="Q218" s="201">
        <f>SUM(Q199:Q214)</f>
        <v>0</v>
      </c>
      <c r="R218" s="361"/>
      <c r="S218" s="362"/>
      <c r="T218" s="362"/>
      <c r="U218" s="362"/>
      <c r="V218" s="362"/>
      <c r="W218" s="362"/>
      <c r="X218" s="362"/>
      <c r="Y218" s="362"/>
      <c r="Z218" s="363"/>
    </row>
    <row r="219" spans="2:26" ht="19.5" customHeight="1" x14ac:dyDescent="0.2">
      <c r="B219" s="6" t="s">
        <v>584</v>
      </c>
      <c r="C219" s="414" t="s">
        <v>388</v>
      </c>
      <c r="D219" s="415"/>
      <c r="E219" s="415"/>
      <c r="F219" s="415"/>
      <c r="G219" s="415"/>
      <c r="H219" s="415"/>
      <c r="I219" s="415"/>
      <c r="J219" s="415"/>
      <c r="K219" s="415"/>
      <c r="L219" s="415"/>
      <c r="M219" s="415"/>
      <c r="N219" s="415"/>
      <c r="O219" s="415"/>
      <c r="P219" s="416"/>
      <c r="Q219" s="200"/>
      <c r="R219" s="508"/>
      <c r="S219" s="509"/>
      <c r="T219" s="509"/>
      <c r="U219" s="509"/>
      <c r="V219" s="509"/>
      <c r="W219" s="509"/>
      <c r="X219" s="509"/>
      <c r="Y219" s="509"/>
      <c r="Z219" s="510"/>
    </row>
    <row r="220" spans="2:26" ht="45" customHeight="1" x14ac:dyDescent="0.2">
      <c r="B220" s="11" t="s">
        <v>586</v>
      </c>
      <c r="C220" s="255" t="s">
        <v>2956</v>
      </c>
      <c r="D220" s="256"/>
      <c r="E220" s="256"/>
      <c r="F220" s="256"/>
      <c r="G220" s="257"/>
      <c r="H220" s="47"/>
      <c r="I220" s="255" t="s">
        <v>2964</v>
      </c>
      <c r="J220" s="256"/>
      <c r="K220" s="256"/>
      <c r="L220" s="256"/>
      <c r="M220" s="256"/>
      <c r="N220" s="256"/>
      <c r="O220" s="256"/>
      <c r="P220" s="257"/>
      <c r="Q220" s="16"/>
      <c r="R220" s="391"/>
      <c r="S220" s="392"/>
      <c r="T220" s="392"/>
      <c r="U220" s="392"/>
      <c r="V220" s="392"/>
      <c r="W220" s="392"/>
      <c r="X220" s="392"/>
      <c r="Y220" s="392"/>
      <c r="Z220" s="393"/>
    </row>
    <row r="221" spans="2:26" ht="88.5" customHeight="1" x14ac:dyDescent="0.2">
      <c r="B221" s="11" t="s">
        <v>55</v>
      </c>
      <c r="C221" s="411" t="s">
        <v>2957</v>
      </c>
      <c r="D221" s="412"/>
      <c r="E221" s="412"/>
      <c r="F221" s="412"/>
      <c r="G221" s="413"/>
      <c r="H221" s="190" t="s">
        <v>57</v>
      </c>
      <c r="I221" s="388" t="s">
        <v>2965</v>
      </c>
      <c r="J221" s="389"/>
      <c r="K221" s="389"/>
      <c r="L221" s="389"/>
      <c r="M221" s="389"/>
      <c r="N221" s="389"/>
      <c r="O221" s="389"/>
      <c r="P221" s="390"/>
      <c r="Q221" s="15"/>
      <c r="R221" s="391"/>
      <c r="S221" s="392"/>
      <c r="T221" s="392"/>
      <c r="U221" s="392"/>
      <c r="V221" s="392"/>
      <c r="W221" s="392"/>
      <c r="X221" s="392"/>
      <c r="Y221" s="392"/>
      <c r="Z221" s="393"/>
    </row>
    <row r="222" spans="2:26" ht="21" customHeight="1" x14ac:dyDescent="0.2">
      <c r="B222" s="11" t="s">
        <v>58</v>
      </c>
      <c r="C222" s="411" t="s">
        <v>2958</v>
      </c>
      <c r="D222" s="412"/>
      <c r="E222" s="412"/>
      <c r="F222" s="412"/>
      <c r="G222" s="413"/>
      <c r="H222" s="48"/>
      <c r="I222" s="388" t="s">
        <v>554</v>
      </c>
      <c r="J222" s="389"/>
      <c r="K222" s="389"/>
      <c r="L222" s="389"/>
      <c r="M222" s="389"/>
      <c r="N222" s="389"/>
      <c r="O222" s="389"/>
      <c r="P222" s="390"/>
      <c r="Q222" s="15"/>
      <c r="R222" s="391"/>
      <c r="S222" s="392"/>
      <c r="T222" s="392"/>
      <c r="U222" s="392"/>
      <c r="V222" s="392"/>
      <c r="W222" s="392"/>
      <c r="X222" s="392"/>
      <c r="Y222" s="392"/>
      <c r="Z222" s="393"/>
    </row>
    <row r="223" spans="2:26" ht="32.25" customHeight="1" x14ac:dyDescent="0.2">
      <c r="B223" s="11" t="s">
        <v>59</v>
      </c>
      <c r="C223" s="411" t="s">
        <v>3350</v>
      </c>
      <c r="D223" s="412"/>
      <c r="E223" s="412"/>
      <c r="F223" s="412"/>
      <c r="G223" s="413"/>
      <c r="H223" s="48"/>
      <c r="I223" s="388" t="s">
        <v>3351</v>
      </c>
      <c r="J223" s="389"/>
      <c r="K223" s="389"/>
      <c r="L223" s="389"/>
      <c r="M223" s="389"/>
      <c r="N223" s="389"/>
      <c r="O223" s="389"/>
      <c r="P223" s="390"/>
      <c r="Q223" s="15"/>
      <c r="R223" s="391"/>
      <c r="S223" s="392"/>
      <c r="T223" s="392"/>
      <c r="U223" s="392"/>
      <c r="V223" s="392"/>
      <c r="W223" s="392"/>
      <c r="X223" s="392"/>
      <c r="Y223" s="392"/>
      <c r="Z223" s="393"/>
    </row>
    <row r="224" spans="2:26" ht="45.75" customHeight="1" x14ac:dyDescent="0.2">
      <c r="B224" s="11" t="s">
        <v>61</v>
      </c>
      <c r="C224" s="411" t="s">
        <v>2959</v>
      </c>
      <c r="D224" s="412"/>
      <c r="E224" s="412"/>
      <c r="F224" s="412"/>
      <c r="G224" s="413"/>
      <c r="H224" s="48"/>
      <c r="I224" s="409" t="s">
        <v>555</v>
      </c>
      <c r="J224" s="408"/>
      <c r="K224" s="408"/>
      <c r="L224" s="408"/>
      <c r="M224" s="408"/>
      <c r="N224" s="408"/>
      <c r="O224" s="408"/>
      <c r="P224" s="410"/>
      <c r="Q224" s="15"/>
      <c r="R224" s="391"/>
      <c r="S224" s="392"/>
      <c r="T224" s="392"/>
      <c r="U224" s="392"/>
      <c r="V224" s="392"/>
      <c r="W224" s="392"/>
      <c r="X224" s="392"/>
      <c r="Y224" s="392"/>
      <c r="Z224" s="393"/>
    </row>
    <row r="225" spans="2:26" ht="19.5" customHeight="1" x14ac:dyDescent="0.2">
      <c r="B225" s="11" t="s">
        <v>63</v>
      </c>
      <c r="C225" s="411" t="s">
        <v>2960</v>
      </c>
      <c r="D225" s="412"/>
      <c r="E225" s="412"/>
      <c r="F225" s="412"/>
      <c r="G225" s="413"/>
      <c r="H225" s="48"/>
      <c r="I225" s="388" t="s">
        <v>444</v>
      </c>
      <c r="J225" s="389"/>
      <c r="K225" s="389"/>
      <c r="L225" s="389"/>
      <c r="M225" s="389"/>
      <c r="N225" s="389"/>
      <c r="O225" s="389"/>
      <c r="P225" s="390"/>
      <c r="Q225" s="15"/>
      <c r="R225" s="391"/>
      <c r="S225" s="392"/>
      <c r="T225" s="392"/>
      <c r="U225" s="392"/>
      <c r="V225" s="392"/>
      <c r="W225" s="392"/>
      <c r="X225" s="392"/>
      <c r="Y225" s="392"/>
      <c r="Z225" s="393"/>
    </row>
    <row r="226" spans="2:26" ht="19.5" customHeight="1" x14ac:dyDescent="0.2">
      <c r="B226" s="11" t="s">
        <v>65</v>
      </c>
      <c r="C226" s="411" t="s">
        <v>2961</v>
      </c>
      <c r="D226" s="412"/>
      <c r="E226" s="412"/>
      <c r="F226" s="412"/>
      <c r="G226" s="413"/>
      <c r="H226" s="48"/>
      <c r="I226" s="388" t="s">
        <v>556</v>
      </c>
      <c r="J226" s="389"/>
      <c r="K226" s="389"/>
      <c r="L226" s="389"/>
      <c r="M226" s="389"/>
      <c r="N226" s="389"/>
      <c r="O226" s="389"/>
      <c r="P226" s="390"/>
      <c r="Q226" s="15"/>
      <c r="R226" s="391"/>
      <c r="S226" s="392"/>
      <c r="T226" s="392"/>
      <c r="U226" s="392"/>
      <c r="V226" s="392"/>
      <c r="W226" s="392"/>
      <c r="X226" s="392"/>
      <c r="Y226" s="392"/>
      <c r="Z226" s="393"/>
    </row>
    <row r="227" spans="2:26" ht="19.5" customHeight="1" x14ac:dyDescent="0.2">
      <c r="B227" s="11" t="s">
        <v>68</v>
      </c>
      <c r="C227" s="411" t="s">
        <v>557</v>
      </c>
      <c r="D227" s="412"/>
      <c r="E227" s="412"/>
      <c r="F227" s="412"/>
      <c r="G227" s="413"/>
      <c r="H227" s="48"/>
      <c r="I227" s="388" t="s">
        <v>558</v>
      </c>
      <c r="J227" s="389"/>
      <c r="K227" s="389"/>
      <c r="L227" s="389"/>
      <c r="M227" s="389"/>
      <c r="N227" s="389"/>
      <c r="O227" s="389"/>
      <c r="P227" s="390"/>
      <c r="Q227" s="15"/>
      <c r="R227" s="391"/>
      <c r="S227" s="392"/>
      <c r="T227" s="392"/>
      <c r="U227" s="392"/>
      <c r="V227" s="392"/>
      <c r="W227" s="392"/>
      <c r="X227" s="392"/>
      <c r="Y227" s="392"/>
      <c r="Z227" s="393"/>
    </row>
    <row r="228" spans="2:26" ht="19.5" customHeight="1" x14ac:dyDescent="0.2">
      <c r="B228" s="11" t="s">
        <v>71</v>
      </c>
      <c r="C228" s="411" t="s">
        <v>2962</v>
      </c>
      <c r="D228" s="256"/>
      <c r="E228" s="256"/>
      <c r="F228" s="256"/>
      <c r="G228" s="257"/>
      <c r="H228" s="36"/>
      <c r="I228" s="409" t="s">
        <v>560</v>
      </c>
      <c r="J228" s="408"/>
      <c r="K228" s="408"/>
      <c r="L228" s="408"/>
      <c r="M228" s="408"/>
      <c r="N228" s="408"/>
      <c r="O228" s="408"/>
      <c r="P228" s="410"/>
      <c r="Q228" s="15"/>
      <c r="R228" s="391"/>
      <c r="S228" s="392"/>
      <c r="T228" s="392"/>
      <c r="U228" s="392"/>
      <c r="V228" s="392"/>
      <c r="W228" s="392"/>
      <c r="X228" s="392"/>
      <c r="Y228" s="392"/>
      <c r="Z228" s="393"/>
    </row>
    <row r="229" spans="2:26" ht="45" customHeight="1" x14ac:dyDescent="0.2">
      <c r="B229" s="11" t="s">
        <v>649</v>
      </c>
      <c r="C229" s="255" t="s">
        <v>2963</v>
      </c>
      <c r="D229" s="256"/>
      <c r="E229" s="256"/>
      <c r="F229" s="256"/>
      <c r="G229" s="257"/>
      <c r="H229" s="36"/>
      <c r="I229" s="255" t="s">
        <v>561</v>
      </c>
      <c r="J229" s="256"/>
      <c r="K229" s="256"/>
      <c r="L229" s="256"/>
      <c r="M229" s="256"/>
      <c r="N229" s="256"/>
      <c r="O229" s="256"/>
      <c r="P229" s="257"/>
      <c r="Q229" s="15"/>
      <c r="R229" s="391"/>
      <c r="S229" s="392"/>
      <c r="T229" s="392"/>
      <c r="U229" s="392"/>
      <c r="V229" s="392"/>
      <c r="W229" s="392"/>
      <c r="X229" s="392"/>
      <c r="Y229" s="392"/>
      <c r="Z229" s="393"/>
    </row>
    <row r="230" spans="2:26" ht="31.5" customHeight="1" x14ac:dyDescent="0.2">
      <c r="B230" s="11" t="s">
        <v>2176</v>
      </c>
      <c r="C230" s="255" t="s">
        <v>562</v>
      </c>
      <c r="D230" s="256"/>
      <c r="E230" s="256"/>
      <c r="F230" s="256"/>
      <c r="G230" s="257"/>
      <c r="H230" s="36"/>
      <c r="I230" s="388" t="s">
        <v>2853</v>
      </c>
      <c r="J230" s="389"/>
      <c r="K230" s="389"/>
      <c r="L230" s="389"/>
      <c r="M230" s="389"/>
      <c r="N230" s="389"/>
      <c r="O230" s="389"/>
      <c r="P230" s="390"/>
      <c r="Q230" s="17"/>
      <c r="R230" s="391"/>
      <c r="S230" s="392"/>
      <c r="T230" s="392"/>
      <c r="U230" s="392"/>
      <c r="V230" s="392"/>
      <c r="W230" s="392"/>
      <c r="X230" s="392"/>
      <c r="Y230" s="392"/>
      <c r="Z230" s="393"/>
    </row>
    <row r="231" spans="2:26" ht="25.5" customHeight="1" x14ac:dyDescent="0.2">
      <c r="B231" s="262" t="s">
        <v>92</v>
      </c>
      <c r="C231" s="263"/>
      <c r="D231" s="263"/>
      <c r="E231" s="263"/>
      <c r="F231" s="263"/>
      <c r="G231" s="263"/>
      <c r="H231" s="263"/>
      <c r="I231" s="263"/>
      <c r="J231" s="263"/>
      <c r="K231" s="263"/>
      <c r="L231" s="263"/>
      <c r="M231" s="263"/>
      <c r="N231" s="263"/>
      <c r="O231" s="263"/>
      <c r="P231" s="264"/>
      <c r="Q231" s="37">
        <f>COUNTIF(Q220:Q230,"N/A")</f>
        <v>0</v>
      </c>
      <c r="R231" s="361"/>
      <c r="S231" s="362"/>
      <c r="T231" s="362"/>
      <c r="U231" s="362"/>
      <c r="V231" s="362"/>
      <c r="W231" s="362"/>
      <c r="X231" s="362"/>
      <c r="Y231" s="362"/>
      <c r="Z231" s="363"/>
    </row>
    <row r="232" spans="2:26" ht="25.5" customHeight="1" x14ac:dyDescent="0.2">
      <c r="B232" s="266" t="s">
        <v>812</v>
      </c>
      <c r="C232" s="266"/>
      <c r="D232" s="266"/>
      <c r="E232" s="266"/>
      <c r="F232" s="266"/>
      <c r="G232" s="266"/>
      <c r="H232" s="266"/>
      <c r="I232" s="266"/>
      <c r="J232" s="266"/>
      <c r="K232" s="266"/>
      <c r="L232" s="266"/>
      <c r="M232" s="266"/>
      <c r="N232" s="266"/>
      <c r="O232" s="266"/>
      <c r="P232" s="266"/>
      <c r="Q232" s="66">
        <f>COUNTIFS(H220:H230,"M",Q220:Q230,"N/A")</f>
        <v>0</v>
      </c>
      <c r="R232" s="361"/>
      <c r="S232" s="362"/>
      <c r="T232" s="362"/>
      <c r="U232" s="362"/>
      <c r="V232" s="362"/>
      <c r="W232" s="362"/>
      <c r="X232" s="362"/>
      <c r="Y232" s="362"/>
      <c r="Z232" s="363"/>
    </row>
    <row r="233" spans="2:26" ht="25.5" customHeight="1" x14ac:dyDescent="0.2">
      <c r="B233" s="266" t="s">
        <v>813</v>
      </c>
      <c r="C233" s="266"/>
      <c r="D233" s="266"/>
      <c r="E233" s="266"/>
      <c r="F233" s="266"/>
      <c r="G233" s="266"/>
      <c r="H233" s="266"/>
      <c r="I233" s="266"/>
      <c r="J233" s="266"/>
      <c r="K233" s="266"/>
      <c r="L233" s="266"/>
      <c r="M233" s="266"/>
      <c r="N233" s="266"/>
      <c r="O233" s="266"/>
      <c r="P233" s="266"/>
      <c r="Q233" s="66">
        <f>COUNTIFS(H220:H230,"M",Q220:Q230,"1")</f>
        <v>0</v>
      </c>
      <c r="R233" s="361"/>
      <c r="S233" s="362"/>
      <c r="T233" s="362"/>
      <c r="U233" s="362"/>
      <c r="V233" s="362"/>
      <c r="W233" s="362"/>
      <c r="X233" s="362"/>
      <c r="Y233" s="362"/>
      <c r="Z233" s="363"/>
    </row>
    <row r="234" spans="2:26" ht="25.5" customHeight="1" x14ac:dyDescent="0.2">
      <c r="B234" s="262" t="s">
        <v>93</v>
      </c>
      <c r="C234" s="263"/>
      <c r="D234" s="263"/>
      <c r="E234" s="263"/>
      <c r="F234" s="263"/>
      <c r="G234" s="263"/>
      <c r="H234" s="263"/>
      <c r="I234" s="263"/>
      <c r="J234" s="263"/>
      <c r="K234" s="263"/>
      <c r="L234" s="263"/>
      <c r="M234" s="263"/>
      <c r="N234" s="263"/>
      <c r="O234" s="263"/>
      <c r="P234" s="263"/>
      <c r="Q234" s="201">
        <f>SUM(Q220:Q230)</f>
        <v>0</v>
      </c>
      <c r="R234" s="361"/>
      <c r="S234" s="362"/>
      <c r="T234" s="362"/>
      <c r="U234" s="362"/>
      <c r="V234" s="362"/>
      <c r="W234" s="362"/>
      <c r="X234" s="362"/>
      <c r="Y234" s="362"/>
      <c r="Z234" s="363"/>
    </row>
    <row r="235" spans="2:26" ht="19.5" customHeight="1" x14ac:dyDescent="0.2">
      <c r="B235" s="6">
        <v>9</v>
      </c>
      <c r="C235" s="414" t="s">
        <v>563</v>
      </c>
      <c r="D235" s="415"/>
      <c r="E235" s="415"/>
      <c r="F235" s="415"/>
      <c r="G235" s="415"/>
      <c r="H235" s="415"/>
      <c r="I235" s="415"/>
      <c r="J235" s="415"/>
      <c r="K235" s="415"/>
      <c r="L235" s="415"/>
      <c r="M235" s="415"/>
      <c r="N235" s="415"/>
      <c r="O235" s="415"/>
      <c r="P235" s="416"/>
      <c r="Q235" s="200"/>
      <c r="R235" s="508"/>
      <c r="S235" s="509"/>
      <c r="T235" s="509"/>
      <c r="U235" s="509"/>
      <c r="V235" s="509"/>
      <c r="W235" s="509"/>
      <c r="X235" s="509"/>
      <c r="Y235" s="509"/>
      <c r="Z235" s="510"/>
    </row>
    <row r="236" spans="2:26" ht="19.5" customHeight="1" x14ac:dyDescent="0.2">
      <c r="B236" s="6" t="s">
        <v>694</v>
      </c>
      <c r="C236" s="414" t="s">
        <v>565</v>
      </c>
      <c r="D236" s="415"/>
      <c r="E236" s="415"/>
      <c r="F236" s="415"/>
      <c r="G236" s="415"/>
      <c r="H236" s="415"/>
      <c r="I236" s="415"/>
      <c r="J236" s="415"/>
      <c r="K236" s="415"/>
      <c r="L236" s="415"/>
      <c r="M236" s="415"/>
      <c r="N236" s="415"/>
      <c r="O236" s="415"/>
      <c r="P236" s="416"/>
      <c r="Q236" s="200"/>
      <c r="R236" s="508"/>
      <c r="S236" s="509"/>
      <c r="T236" s="509"/>
      <c r="U236" s="509"/>
      <c r="V236" s="509"/>
      <c r="W236" s="509"/>
      <c r="X236" s="509"/>
      <c r="Y236" s="509"/>
      <c r="Z236" s="510"/>
    </row>
    <row r="237" spans="2:26" ht="19.5" customHeight="1" x14ac:dyDescent="0.2">
      <c r="B237" s="6" t="s">
        <v>696</v>
      </c>
      <c r="C237" s="414" t="s">
        <v>389</v>
      </c>
      <c r="D237" s="415"/>
      <c r="E237" s="415"/>
      <c r="F237" s="415"/>
      <c r="G237" s="415"/>
      <c r="H237" s="415"/>
      <c r="I237" s="415"/>
      <c r="J237" s="415"/>
      <c r="K237" s="415"/>
      <c r="L237" s="415"/>
      <c r="M237" s="415"/>
      <c r="N237" s="415"/>
      <c r="O237" s="415"/>
      <c r="P237" s="416"/>
      <c r="Q237" s="200"/>
      <c r="R237" s="508"/>
      <c r="S237" s="509"/>
      <c r="T237" s="509"/>
      <c r="U237" s="509"/>
      <c r="V237" s="509"/>
      <c r="W237" s="509"/>
      <c r="X237" s="509"/>
      <c r="Y237" s="509"/>
      <c r="Z237" s="510"/>
    </row>
    <row r="238" spans="2:26" ht="89.25" customHeight="1" x14ac:dyDescent="0.2">
      <c r="B238" s="11" t="s">
        <v>2177</v>
      </c>
      <c r="C238" s="255" t="s">
        <v>2966</v>
      </c>
      <c r="D238" s="256"/>
      <c r="E238" s="256"/>
      <c r="F238" s="256"/>
      <c r="G238" s="257"/>
      <c r="H238" s="36"/>
      <c r="I238" s="388" t="s">
        <v>2071</v>
      </c>
      <c r="J238" s="389"/>
      <c r="K238" s="389"/>
      <c r="L238" s="389"/>
      <c r="M238" s="389"/>
      <c r="N238" s="389"/>
      <c r="O238" s="389"/>
      <c r="P238" s="390"/>
      <c r="Q238" s="15"/>
      <c r="R238" s="391"/>
      <c r="S238" s="392"/>
      <c r="T238" s="392"/>
      <c r="U238" s="392"/>
      <c r="V238" s="392"/>
      <c r="W238" s="392"/>
      <c r="X238" s="392"/>
      <c r="Y238" s="392"/>
      <c r="Z238" s="393"/>
    </row>
    <row r="239" spans="2:26" ht="87.75" customHeight="1" x14ac:dyDescent="0.2">
      <c r="B239" s="140" t="s">
        <v>2178</v>
      </c>
      <c r="C239" s="388" t="s">
        <v>3445</v>
      </c>
      <c r="D239" s="389"/>
      <c r="E239" s="389"/>
      <c r="F239" s="389"/>
      <c r="G239" s="390"/>
      <c r="H239" s="171"/>
      <c r="I239" s="255" t="s">
        <v>3446</v>
      </c>
      <c r="J239" s="256"/>
      <c r="K239" s="256"/>
      <c r="L239" s="256"/>
      <c r="M239" s="256"/>
      <c r="N239" s="256"/>
      <c r="O239" s="256"/>
      <c r="P239" s="257"/>
      <c r="Q239" s="15"/>
      <c r="R239" s="117"/>
      <c r="S239" s="42"/>
      <c r="T239" s="42"/>
      <c r="U239" s="42"/>
      <c r="V239" s="42"/>
      <c r="W239" s="42"/>
      <c r="X239" s="42"/>
      <c r="Y239" s="42"/>
      <c r="Z239" s="118"/>
    </row>
    <row r="240" spans="2:26" ht="30" customHeight="1" x14ac:dyDescent="0.2">
      <c r="B240" s="11" t="s">
        <v>2179</v>
      </c>
      <c r="C240" s="255" t="s">
        <v>567</v>
      </c>
      <c r="D240" s="256"/>
      <c r="E240" s="256"/>
      <c r="F240" s="256"/>
      <c r="G240" s="257"/>
      <c r="H240" s="47"/>
      <c r="I240" s="388" t="s">
        <v>1907</v>
      </c>
      <c r="J240" s="389"/>
      <c r="K240" s="389"/>
      <c r="L240" s="389"/>
      <c r="M240" s="389"/>
      <c r="N240" s="389"/>
      <c r="O240" s="389"/>
      <c r="P240" s="390"/>
      <c r="Q240" s="16"/>
      <c r="R240" s="391"/>
      <c r="S240" s="392"/>
      <c r="T240" s="392"/>
      <c r="U240" s="392"/>
      <c r="V240" s="392"/>
      <c r="W240" s="392"/>
      <c r="X240" s="392"/>
      <c r="Y240" s="392"/>
      <c r="Z240" s="393"/>
    </row>
    <row r="241" spans="2:26" ht="19.5" customHeight="1" x14ac:dyDescent="0.2">
      <c r="B241" s="11" t="s">
        <v>55</v>
      </c>
      <c r="C241" s="411" t="s">
        <v>568</v>
      </c>
      <c r="D241" s="256"/>
      <c r="E241" s="256"/>
      <c r="F241" s="256"/>
      <c r="G241" s="257"/>
      <c r="H241" s="185" t="s">
        <v>57</v>
      </c>
      <c r="I241" s="388" t="s">
        <v>569</v>
      </c>
      <c r="J241" s="389"/>
      <c r="K241" s="389"/>
      <c r="L241" s="389"/>
      <c r="M241" s="389"/>
      <c r="N241" s="389"/>
      <c r="O241" s="389"/>
      <c r="P241" s="390"/>
      <c r="Q241" s="15"/>
      <c r="R241" s="391"/>
      <c r="S241" s="392"/>
      <c r="T241" s="392"/>
      <c r="U241" s="392"/>
      <c r="V241" s="392"/>
      <c r="W241" s="392"/>
      <c r="X241" s="392"/>
      <c r="Y241" s="392"/>
      <c r="Z241" s="393"/>
    </row>
    <row r="242" spans="2:26" ht="19.5" customHeight="1" x14ac:dyDescent="0.2">
      <c r="B242" s="11" t="s">
        <v>58</v>
      </c>
      <c r="C242" s="411" t="s">
        <v>570</v>
      </c>
      <c r="D242" s="412"/>
      <c r="E242" s="412"/>
      <c r="F242" s="412"/>
      <c r="G242" s="413"/>
      <c r="H242" s="190" t="s">
        <v>57</v>
      </c>
      <c r="I242" s="388" t="s">
        <v>571</v>
      </c>
      <c r="J242" s="389"/>
      <c r="K242" s="389"/>
      <c r="L242" s="389"/>
      <c r="M242" s="389"/>
      <c r="N242" s="389"/>
      <c r="O242" s="389"/>
      <c r="P242" s="390"/>
      <c r="Q242" s="15"/>
      <c r="R242" s="391"/>
      <c r="S242" s="392"/>
      <c r="T242" s="392"/>
      <c r="U242" s="392"/>
      <c r="V242" s="392"/>
      <c r="W242" s="392"/>
      <c r="X242" s="392"/>
      <c r="Y242" s="392"/>
      <c r="Z242" s="393"/>
    </row>
    <row r="243" spans="2:26" ht="19.5" customHeight="1" x14ac:dyDescent="0.2">
      <c r="B243" s="11" t="s">
        <v>59</v>
      </c>
      <c r="C243" s="411" t="s">
        <v>572</v>
      </c>
      <c r="D243" s="256"/>
      <c r="E243" s="256"/>
      <c r="F243" s="256"/>
      <c r="G243" s="257"/>
      <c r="H243" s="185"/>
      <c r="I243" s="388" t="s">
        <v>444</v>
      </c>
      <c r="J243" s="389"/>
      <c r="K243" s="389"/>
      <c r="L243" s="389"/>
      <c r="M243" s="389"/>
      <c r="N243" s="389"/>
      <c r="O243" s="389"/>
      <c r="P243" s="390"/>
      <c r="Q243" s="15"/>
      <c r="R243" s="391"/>
      <c r="S243" s="392"/>
      <c r="T243" s="392"/>
      <c r="U243" s="392"/>
      <c r="V243" s="392"/>
      <c r="W243" s="392"/>
      <c r="X243" s="392"/>
      <c r="Y243" s="392"/>
      <c r="Z243" s="393"/>
    </row>
    <row r="244" spans="2:26" ht="19.5" customHeight="1" x14ac:dyDescent="0.2">
      <c r="B244" s="11" t="s">
        <v>61</v>
      </c>
      <c r="C244" s="411" t="s">
        <v>573</v>
      </c>
      <c r="D244" s="256"/>
      <c r="E244" s="256"/>
      <c r="F244" s="256"/>
      <c r="G244" s="257"/>
      <c r="H244" s="185" t="s">
        <v>57</v>
      </c>
      <c r="I244" s="388" t="s">
        <v>574</v>
      </c>
      <c r="J244" s="389"/>
      <c r="K244" s="389"/>
      <c r="L244" s="389"/>
      <c r="M244" s="389"/>
      <c r="N244" s="389"/>
      <c r="O244" s="389"/>
      <c r="P244" s="390"/>
      <c r="Q244" s="15"/>
      <c r="R244" s="391"/>
      <c r="S244" s="392"/>
      <c r="T244" s="392"/>
      <c r="U244" s="392"/>
      <c r="V244" s="392"/>
      <c r="W244" s="392"/>
      <c r="X244" s="392"/>
      <c r="Y244" s="392"/>
      <c r="Z244" s="393"/>
    </row>
    <row r="245" spans="2:26" ht="19.5" customHeight="1" x14ac:dyDescent="0.2">
      <c r="B245" s="11" t="s">
        <v>63</v>
      </c>
      <c r="C245" s="411" t="s">
        <v>575</v>
      </c>
      <c r="D245" s="412"/>
      <c r="E245" s="412"/>
      <c r="F245" s="412"/>
      <c r="G245" s="413"/>
      <c r="H245" s="185" t="s">
        <v>57</v>
      </c>
      <c r="I245" s="388" t="s">
        <v>444</v>
      </c>
      <c r="J245" s="389"/>
      <c r="K245" s="389"/>
      <c r="L245" s="389"/>
      <c r="M245" s="389"/>
      <c r="N245" s="389"/>
      <c r="O245" s="389"/>
      <c r="P245" s="390"/>
      <c r="Q245" s="15"/>
      <c r="R245" s="391"/>
      <c r="S245" s="392"/>
      <c r="T245" s="392"/>
      <c r="U245" s="392"/>
      <c r="V245" s="392"/>
      <c r="W245" s="392"/>
      <c r="X245" s="392"/>
      <c r="Y245" s="392"/>
      <c r="Z245" s="393"/>
    </row>
    <row r="246" spans="2:26" ht="19.5" customHeight="1" x14ac:dyDescent="0.2">
      <c r="B246" s="11" t="s">
        <v>65</v>
      </c>
      <c r="C246" s="411" t="s">
        <v>576</v>
      </c>
      <c r="D246" s="256"/>
      <c r="E246" s="256"/>
      <c r="F246" s="256"/>
      <c r="G246" s="257"/>
      <c r="H246" s="185" t="s">
        <v>57</v>
      </c>
      <c r="I246" s="388" t="s">
        <v>444</v>
      </c>
      <c r="J246" s="389"/>
      <c r="K246" s="389"/>
      <c r="L246" s="389"/>
      <c r="M246" s="389"/>
      <c r="N246" s="389"/>
      <c r="O246" s="389"/>
      <c r="P246" s="390"/>
      <c r="Q246" s="15"/>
      <c r="R246" s="391"/>
      <c r="S246" s="392"/>
      <c r="T246" s="392"/>
      <c r="U246" s="392"/>
      <c r="V246" s="392"/>
      <c r="W246" s="392"/>
      <c r="X246" s="392"/>
      <c r="Y246" s="392"/>
      <c r="Z246" s="393"/>
    </row>
    <row r="247" spans="2:26" ht="29.25" customHeight="1" x14ac:dyDescent="0.2">
      <c r="B247" s="11" t="s">
        <v>68</v>
      </c>
      <c r="C247" s="411" t="s">
        <v>577</v>
      </c>
      <c r="D247" s="412"/>
      <c r="E247" s="412"/>
      <c r="F247" s="412"/>
      <c r="G247" s="413"/>
      <c r="H247" s="190"/>
      <c r="I247" s="388" t="s">
        <v>578</v>
      </c>
      <c r="J247" s="389"/>
      <c r="K247" s="389"/>
      <c r="L247" s="389"/>
      <c r="M247" s="389"/>
      <c r="N247" s="389"/>
      <c r="O247" s="389"/>
      <c r="P247" s="390"/>
      <c r="Q247" s="15"/>
      <c r="R247" s="391"/>
      <c r="S247" s="392"/>
      <c r="T247" s="392"/>
      <c r="U247" s="392"/>
      <c r="V247" s="392"/>
      <c r="W247" s="392"/>
      <c r="X247" s="392"/>
      <c r="Y247" s="392"/>
      <c r="Z247" s="393"/>
    </row>
    <row r="248" spans="2:26" ht="142.5" customHeight="1" x14ac:dyDescent="0.2">
      <c r="B248" s="11" t="s">
        <v>2180</v>
      </c>
      <c r="C248" s="411" t="s">
        <v>579</v>
      </c>
      <c r="D248" s="412"/>
      <c r="E248" s="412"/>
      <c r="F248" s="412"/>
      <c r="G248" s="413"/>
      <c r="H248" s="190" t="s">
        <v>57</v>
      </c>
      <c r="I248" s="255" t="s">
        <v>580</v>
      </c>
      <c r="J248" s="256"/>
      <c r="K248" s="256"/>
      <c r="L248" s="256"/>
      <c r="M248" s="256"/>
      <c r="N248" s="256"/>
      <c r="O248" s="256"/>
      <c r="P248" s="257"/>
      <c r="Q248" s="15"/>
      <c r="R248" s="391"/>
      <c r="S248" s="392"/>
      <c r="T248" s="392"/>
      <c r="U248" s="392"/>
      <c r="V248" s="392"/>
      <c r="W248" s="392"/>
      <c r="X248" s="392"/>
      <c r="Y248" s="392"/>
      <c r="Z248" s="393"/>
    </row>
    <row r="249" spans="2:26" ht="57.75" customHeight="1" x14ac:dyDescent="0.2">
      <c r="B249" s="140" t="s">
        <v>2181</v>
      </c>
      <c r="C249" s="255" t="s">
        <v>2072</v>
      </c>
      <c r="D249" s="256"/>
      <c r="E249" s="256"/>
      <c r="F249" s="256"/>
      <c r="G249" s="257"/>
      <c r="H249" s="185" t="s">
        <v>57</v>
      </c>
      <c r="I249" s="255" t="s">
        <v>2073</v>
      </c>
      <c r="J249" s="256"/>
      <c r="K249" s="256"/>
      <c r="L249" s="256"/>
      <c r="M249" s="256"/>
      <c r="N249" s="256"/>
      <c r="O249" s="256"/>
      <c r="P249" s="257"/>
      <c r="Q249" s="15"/>
      <c r="R249" s="391"/>
      <c r="S249" s="392"/>
      <c r="T249" s="392"/>
      <c r="U249" s="392"/>
      <c r="V249" s="392"/>
      <c r="W249" s="392"/>
      <c r="X249" s="392"/>
      <c r="Y249" s="392"/>
      <c r="Z249" s="393"/>
    </row>
    <row r="250" spans="2:26" ht="73.5" customHeight="1" x14ac:dyDescent="0.2">
      <c r="B250" s="140" t="s">
        <v>2967</v>
      </c>
      <c r="C250" s="255" t="s">
        <v>2968</v>
      </c>
      <c r="D250" s="256"/>
      <c r="E250" s="256"/>
      <c r="F250" s="256"/>
      <c r="G250" s="257"/>
      <c r="H250" s="185" t="s">
        <v>57</v>
      </c>
      <c r="I250" s="255" t="s">
        <v>581</v>
      </c>
      <c r="J250" s="256"/>
      <c r="K250" s="256"/>
      <c r="L250" s="256"/>
      <c r="M250" s="256"/>
      <c r="N250" s="256"/>
      <c r="O250" s="256"/>
      <c r="P250" s="257"/>
      <c r="Q250" s="15"/>
      <c r="R250" s="391"/>
      <c r="S250" s="392"/>
      <c r="T250" s="392"/>
      <c r="U250" s="392"/>
      <c r="V250" s="392"/>
      <c r="W250" s="392"/>
      <c r="X250" s="392"/>
      <c r="Y250" s="392"/>
      <c r="Z250" s="393"/>
    </row>
    <row r="251" spans="2:26" ht="25.5" customHeight="1" x14ac:dyDescent="0.2">
      <c r="B251" s="262" t="s">
        <v>92</v>
      </c>
      <c r="C251" s="263"/>
      <c r="D251" s="263"/>
      <c r="E251" s="263"/>
      <c r="F251" s="263"/>
      <c r="G251" s="263"/>
      <c r="H251" s="263"/>
      <c r="I251" s="263"/>
      <c r="J251" s="263"/>
      <c r="K251" s="263"/>
      <c r="L251" s="263"/>
      <c r="M251" s="263"/>
      <c r="N251" s="263"/>
      <c r="O251" s="263"/>
      <c r="P251" s="264"/>
      <c r="Q251" s="37">
        <f>COUNTIF(Q238:Q250,"N/A")</f>
        <v>0</v>
      </c>
      <c r="R251" s="361"/>
      <c r="S251" s="362"/>
      <c r="T251" s="362"/>
      <c r="U251" s="362"/>
      <c r="V251" s="362"/>
      <c r="W251" s="362"/>
      <c r="X251" s="362"/>
      <c r="Y251" s="362"/>
      <c r="Z251" s="363"/>
    </row>
    <row r="252" spans="2:26" ht="25.5" customHeight="1" x14ac:dyDescent="0.2">
      <c r="B252" s="262" t="s">
        <v>812</v>
      </c>
      <c r="C252" s="263"/>
      <c r="D252" s="263"/>
      <c r="E252" s="263"/>
      <c r="F252" s="263"/>
      <c r="G252" s="263"/>
      <c r="H252" s="263"/>
      <c r="I252" s="263"/>
      <c r="J252" s="263"/>
      <c r="K252" s="263"/>
      <c r="L252" s="263"/>
      <c r="M252" s="263"/>
      <c r="N252" s="263"/>
      <c r="O252" s="263"/>
      <c r="P252" s="264"/>
      <c r="Q252" s="66">
        <f>COUNTIFS(H238:H250,"M",Q238:Q250,"N/A")</f>
        <v>0</v>
      </c>
      <c r="R252" s="361"/>
      <c r="S252" s="362"/>
      <c r="T252" s="362"/>
      <c r="U252" s="362"/>
      <c r="V252" s="362"/>
      <c r="W252" s="362"/>
      <c r="X252" s="362"/>
      <c r="Y252" s="362"/>
      <c r="Z252" s="363"/>
    </row>
    <row r="253" spans="2:26" ht="25.5" customHeight="1" x14ac:dyDescent="0.2">
      <c r="B253" s="262" t="s">
        <v>813</v>
      </c>
      <c r="C253" s="263"/>
      <c r="D253" s="263"/>
      <c r="E253" s="263"/>
      <c r="F253" s="263"/>
      <c r="G253" s="263"/>
      <c r="H253" s="263"/>
      <c r="I253" s="263"/>
      <c r="J253" s="263"/>
      <c r="K253" s="263"/>
      <c r="L253" s="263"/>
      <c r="M253" s="263"/>
      <c r="N253" s="263"/>
      <c r="O253" s="263"/>
      <c r="P253" s="264"/>
      <c r="Q253" s="66">
        <f>COUNTIFS(H238:H250,"M",Q238:Q250,"1")</f>
        <v>0</v>
      </c>
      <c r="R253" s="361"/>
      <c r="S253" s="362"/>
      <c r="T253" s="362"/>
      <c r="U253" s="362"/>
      <c r="V253" s="362"/>
      <c r="W253" s="362"/>
      <c r="X253" s="362"/>
      <c r="Y253" s="362"/>
      <c r="Z253" s="363"/>
    </row>
    <row r="254" spans="2:26" ht="25.5" customHeight="1" x14ac:dyDescent="0.2">
      <c r="B254" s="262" t="s">
        <v>93</v>
      </c>
      <c r="C254" s="263"/>
      <c r="D254" s="263"/>
      <c r="E254" s="263"/>
      <c r="F254" s="263"/>
      <c r="G254" s="263"/>
      <c r="H254" s="263"/>
      <c r="I254" s="263"/>
      <c r="J254" s="263"/>
      <c r="K254" s="263"/>
      <c r="L254" s="263"/>
      <c r="M254" s="263"/>
      <c r="N254" s="263"/>
      <c r="O254" s="263"/>
      <c r="P254" s="512"/>
      <c r="Q254" s="201">
        <f>SUM(Q238:Q250)</f>
        <v>0</v>
      </c>
      <c r="R254" s="361"/>
      <c r="S254" s="362"/>
      <c r="T254" s="362"/>
      <c r="U254" s="362"/>
      <c r="V254" s="362"/>
      <c r="W254" s="362"/>
      <c r="X254" s="362"/>
      <c r="Y254" s="362"/>
      <c r="Z254" s="363"/>
    </row>
    <row r="255" spans="2:26" ht="19.5" customHeight="1" x14ac:dyDescent="0.2">
      <c r="B255" s="6" t="s">
        <v>698</v>
      </c>
      <c r="C255" s="532" t="s">
        <v>390</v>
      </c>
      <c r="D255" s="533"/>
      <c r="E255" s="533"/>
      <c r="F255" s="533"/>
      <c r="G255" s="533"/>
      <c r="H255" s="533"/>
      <c r="I255" s="533"/>
      <c r="J255" s="533"/>
      <c r="K255" s="533"/>
      <c r="L255" s="533"/>
      <c r="M255" s="533"/>
      <c r="N255" s="533"/>
      <c r="O255" s="533"/>
      <c r="P255" s="534"/>
      <c r="Q255" s="202"/>
      <c r="R255" s="535"/>
      <c r="S255" s="536"/>
      <c r="T255" s="536"/>
      <c r="U255" s="536"/>
      <c r="V255" s="536"/>
      <c r="W255" s="536"/>
      <c r="X255" s="536"/>
      <c r="Y255" s="536"/>
      <c r="Z255" s="537"/>
    </row>
    <row r="256" spans="2:26" ht="45" customHeight="1" x14ac:dyDescent="0.2">
      <c r="B256" s="11" t="s">
        <v>2182</v>
      </c>
      <c r="C256" s="411" t="s">
        <v>583</v>
      </c>
      <c r="D256" s="412"/>
      <c r="E256" s="412"/>
      <c r="F256" s="412"/>
      <c r="G256" s="413"/>
      <c r="H256" s="48"/>
      <c r="I256" s="388" t="s">
        <v>1908</v>
      </c>
      <c r="J256" s="389"/>
      <c r="K256" s="389"/>
      <c r="L256" s="389"/>
      <c r="M256" s="389"/>
      <c r="N256" s="389"/>
      <c r="O256" s="389"/>
      <c r="P256" s="390"/>
      <c r="Q256" s="17"/>
      <c r="R256" s="391"/>
      <c r="S256" s="392"/>
      <c r="T256" s="392"/>
      <c r="U256" s="392"/>
      <c r="V256" s="392"/>
      <c r="W256" s="392"/>
      <c r="X256" s="392"/>
      <c r="Y256" s="392"/>
      <c r="Z256" s="393"/>
    </row>
    <row r="257" spans="2:26" ht="25.5" customHeight="1" x14ac:dyDescent="0.2">
      <c r="B257" s="262" t="s">
        <v>92</v>
      </c>
      <c r="C257" s="263"/>
      <c r="D257" s="263"/>
      <c r="E257" s="263"/>
      <c r="F257" s="263"/>
      <c r="G257" s="263"/>
      <c r="H257" s="263"/>
      <c r="I257" s="263"/>
      <c r="J257" s="263"/>
      <c r="K257" s="263"/>
      <c r="L257" s="263"/>
      <c r="M257" s="263"/>
      <c r="N257" s="263"/>
      <c r="O257" s="263"/>
      <c r="P257" s="264"/>
      <c r="Q257" s="37">
        <f>COUNTIF(Q256,"N/A")</f>
        <v>0</v>
      </c>
      <c r="R257" s="361"/>
      <c r="S257" s="362"/>
      <c r="T257" s="362"/>
      <c r="U257" s="362"/>
      <c r="V257" s="362"/>
      <c r="W257" s="362"/>
      <c r="X257" s="362"/>
      <c r="Y257" s="362"/>
      <c r="Z257" s="363"/>
    </row>
    <row r="258" spans="2:26" ht="25.5" customHeight="1" x14ac:dyDescent="0.2">
      <c r="B258" s="266" t="s">
        <v>812</v>
      </c>
      <c r="C258" s="266"/>
      <c r="D258" s="266"/>
      <c r="E258" s="266"/>
      <c r="F258" s="266"/>
      <c r="G258" s="266"/>
      <c r="H258" s="266"/>
      <c r="I258" s="266"/>
      <c r="J258" s="266"/>
      <c r="K258" s="266"/>
      <c r="L258" s="266"/>
      <c r="M258" s="266"/>
      <c r="N258" s="266"/>
      <c r="O258" s="266"/>
      <c r="P258" s="266"/>
      <c r="Q258" s="66">
        <f>COUNTIFS(H256,"M",Q256,"N/A")</f>
        <v>0</v>
      </c>
      <c r="R258" s="361"/>
      <c r="S258" s="362"/>
      <c r="T258" s="362"/>
      <c r="U258" s="362"/>
      <c r="V258" s="362"/>
      <c r="W258" s="362"/>
      <c r="X258" s="362"/>
      <c r="Y258" s="362"/>
      <c r="Z258" s="363"/>
    </row>
    <row r="259" spans="2:26" ht="25.5" customHeight="1" x14ac:dyDescent="0.2">
      <c r="B259" s="266" t="s">
        <v>813</v>
      </c>
      <c r="C259" s="266"/>
      <c r="D259" s="266"/>
      <c r="E259" s="266"/>
      <c r="F259" s="266"/>
      <c r="G259" s="266"/>
      <c r="H259" s="266"/>
      <c r="I259" s="266"/>
      <c r="J259" s="266"/>
      <c r="K259" s="266"/>
      <c r="L259" s="266"/>
      <c r="M259" s="266"/>
      <c r="N259" s="266"/>
      <c r="O259" s="266"/>
      <c r="P259" s="266"/>
      <c r="Q259" s="66">
        <f>COUNTIFS(H256,"M",Q256,"1")</f>
        <v>0</v>
      </c>
      <c r="R259" s="361"/>
      <c r="S259" s="362"/>
      <c r="T259" s="362"/>
      <c r="U259" s="362"/>
      <c r="V259" s="362"/>
      <c r="W259" s="362"/>
      <c r="X259" s="362"/>
      <c r="Y259" s="362"/>
      <c r="Z259" s="363"/>
    </row>
    <row r="260" spans="2:26" ht="26.25" customHeight="1" x14ac:dyDescent="0.2">
      <c r="B260" s="262" t="s">
        <v>93</v>
      </c>
      <c r="C260" s="263"/>
      <c r="D260" s="263"/>
      <c r="E260" s="263"/>
      <c r="F260" s="263"/>
      <c r="G260" s="263"/>
      <c r="H260" s="263"/>
      <c r="I260" s="263"/>
      <c r="J260" s="263"/>
      <c r="K260" s="263"/>
      <c r="L260" s="263"/>
      <c r="M260" s="263"/>
      <c r="N260" s="263"/>
      <c r="O260" s="263"/>
      <c r="P260" s="263"/>
      <c r="Q260" s="201">
        <f>SUM(Q256)</f>
        <v>0</v>
      </c>
      <c r="R260" s="361"/>
      <c r="S260" s="362"/>
      <c r="T260" s="362"/>
      <c r="U260" s="362"/>
      <c r="V260" s="362"/>
      <c r="W260" s="362"/>
      <c r="X260" s="362"/>
      <c r="Y260" s="362"/>
      <c r="Z260" s="363"/>
    </row>
    <row r="261" spans="2:26" ht="19.5" customHeight="1" x14ac:dyDescent="0.2">
      <c r="B261" s="6" t="s">
        <v>719</v>
      </c>
      <c r="C261" s="364" t="s">
        <v>585</v>
      </c>
      <c r="D261" s="365"/>
      <c r="E261" s="365"/>
      <c r="F261" s="365"/>
      <c r="G261" s="365"/>
      <c r="H261" s="365"/>
      <c r="I261" s="365"/>
      <c r="J261" s="365"/>
      <c r="K261" s="365"/>
      <c r="L261" s="365"/>
      <c r="M261" s="365"/>
      <c r="N261" s="365"/>
      <c r="O261" s="365"/>
      <c r="P261" s="366"/>
      <c r="Q261" s="8"/>
      <c r="R261" s="258"/>
      <c r="S261" s="259"/>
      <c r="T261" s="259"/>
      <c r="U261" s="259"/>
      <c r="V261" s="259"/>
      <c r="W261" s="259"/>
      <c r="X261" s="259"/>
      <c r="Y261" s="259"/>
      <c r="Z261" s="260"/>
    </row>
    <row r="262" spans="2:26" ht="19.5" customHeight="1" x14ac:dyDescent="0.2">
      <c r="B262" s="6" t="s">
        <v>720</v>
      </c>
      <c r="C262" s="529" t="s">
        <v>587</v>
      </c>
      <c r="D262" s="530"/>
      <c r="E262" s="530"/>
      <c r="F262" s="530"/>
      <c r="G262" s="530"/>
      <c r="H262" s="530"/>
      <c r="I262" s="530"/>
      <c r="J262" s="530"/>
      <c r="K262" s="530"/>
      <c r="L262" s="530"/>
      <c r="M262" s="530"/>
      <c r="N262" s="530"/>
      <c r="O262" s="530"/>
      <c r="P262" s="531"/>
      <c r="Q262" s="203"/>
      <c r="R262" s="258"/>
      <c r="S262" s="259"/>
      <c r="T262" s="259"/>
      <c r="U262" s="259"/>
      <c r="V262" s="259"/>
      <c r="W262" s="259"/>
      <c r="X262" s="259"/>
      <c r="Y262" s="259"/>
      <c r="Z262" s="260"/>
    </row>
    <row r="263" spans="2:26" ht="72.75" customHeight="1" x14ac:dyDescent="0.2">
      <c r="B263" s="11" t="s">
        <v>2183</v>
      </c>
      <c r="C263" s="255" t="s">
        <v>588</v>
      </c>
      <c r="D263" s="256"/>
      <c r="E263" s="256"/>
      <c r="F263" s="256"/>
      <c r="G263" s="257"/>
      <c r="H263" s="36"/>
      <c r="I263" s="388" t="s">
        <v>589</v>
      </c>
      <c r="J263" s="389"/>
      <c r="K263" s="389"/>
      <c r="L263" s="389"/>
      <c r="M263" s="389"/>
      <c r="N263" s="389"/>
      <c r="O263" s="389"/>
      <c r="P263" s="390"/>
      <c r="Q263" s="15"/>
      <c r="R263" s="391"/>
      <c r="S263" s="392"/>
      <c r="T263" s="392"/>
      <c r="U263" s="392"/>
      <c r="V263" s="392"/>
      <c r="W263" s="392"/>
      <c r="X263" s="392"/>
      <c r="Y263" s="392"/>
      <c r="Z263" s="393"/>
    </row>
    <row r="264" spans="2:26" ht="19.5" customHeight="1" x14ac:dyDescent="0.2">
      <c r="B264" s="11" t="s">
        <v>2184</v>
      </c>
      <c r="C264" s="255" t="s">
        <v>590</v>
      </c>
      <c r="D264" s="256"/>
      <c r="E264" s="256"/>
      <c r="F264" s="256"/>
      <c r="G264" s="257"/>
      <c r="H264" s="36"/>
      <c r="I264" s="388" t="s">
        <v>591</v>
      </c>
      <c r="J264" s="389"/>
      <c r="K264" s="389"/>
      <c r="L264" s="389"/>
      <c r="M264" s="389"/>
      <c r="N264" s="389"/>
      <c r="O264" s="389"/>
      <c r="P264" s="390"/>
      <c r="Q264" s="15"/>
      <c r="R264" s="391"/>
      <c r="S264" s="392"/>
      <c r="T264" s="392"/>
      <c r="U264" s="392"/>
      <c r="V264" s="392"/>
      <c r="W264" s="392"/>
      <c r="X264" s="392"/>
      <c r="Y264" s="392"/>
      <c r="Z264" s="393"/>
    </row>
    <row r="265" spans="2:26" ht="30" customHeight="1" x14ac:dyDescent="0.2">
      <c r="B265" s="11" t="s">
        <v>2185</v>
      </c>
      <c r="C265" s="255" t="s">
        <v>592</v>
      </c>
      <c r="D265" s="256"/>
      <c r="E265" s="256"/>
      <c r="F265" s="256"/>
      <c r="G265" s="257"/>
      <c r="H265" s="36"/>
      <c r="I265" s="388" t="s">
        <v>593</v>
      </c>
      <c r="J265" s="389"/>
      <c r="K265" s="389"/>
      <c r="L265" s="389"/>
      <c r="M265" s="389"/>
      <c r="N265" s="389"/>
      <c r="O265" s="389"/>
      <c r="P265" s="390"/>
      <c r="Q265" s="15"/>
      <c r="R265" s="391"/>
      <c r="S265" s="392"/>
      <c r="T265" s="392"/>
      <c r="U265" s="392"/>
      <c r="V265" s="392"/>
      <c r="W265" s="392"/>
      <c r="X265" s="392"/>
      <c r="Y265" s="392"/>
      <c r="Z265" s="393"/>
    </row>
    <row r="266" spans="2:26" ht="30.75" customHeight="1" x14ac:dyDescent="0.2">
      <c r="B266" s="11" t="s">
        <v>2186</v>
      </c>
      <c r="C266" s="409" t="s">
        <v>594</v>
      </c>
      <c r="D266" s="408"/>
      <c r="E266" s="408"/>
      <c r="F266" s="408"/>
      <c r="G266" s="410"/>
      <c r="H266" s="54"/>
      <c r="I266" s="388" t="s">
        <v>2969</v>
      </c>
      <c r="J266" s="389"/>
      <c r="K266" s="389"/>
      <c r="L266" s="389"/>
      <c r="M266" s="389"/>
      <c r="N266" s="389"/>
      <c r="O266" s="389"/>
      <c r="P266" s="390"/>
      <c r="Q266" s="16"/>
      <c r="R266" s="391"/>
      <c r="S266" s="392"/>
      <c r="T266" s="392"/>
      <c r="U266" s="392"/>
      <c r="V266" s="392"/>
      <c r="W266" s="392"/>
      <c r="X266" s="392"/>
      <c r="Y266" s="392"/>
      <c r="Z266" s="393"/>
    </row>
    <row r="267" spans="2:26" ht="20.25" customHeight="1" x14ac:dyDescent="0.2">
      <c r="B267" s="11" t="s">
        <v>55</v>
      </c>
      <c r="C267" s="411" t="s">
        <v>595</v>
      </c>
      <c r="D267" s="412"/>
      <c r="E267" s="412"/>
      <c r="F267" s="412"/>
      <c r="G267" s="413"/>
      <c r="H267" s="48"/>
      <c r="I267" s="388" t="s">
        <v>3352</v>
      </c>
      <c r="J267" s="389"/>
      <c r="K267" s="389"/>
      <c r="L267" s="389"/>
      <c r="M267" s="389"/>
      <c r="N267" s="389"/>
      <c r="O267" s="389"/>
      <c r="P267" s="390"/>
      <c r="Q267" s="15"/>
      <c r="R267" s="391"/>
      <c r="S267" s="392"/>
      <c r="T267" s="392"/>
      <c r="U267" s="392"/>
      <c r="V267" s="392"/>
      <c r="W267" s="392"/>
      <c r="X267" s="392"/>
      <c r="Y267" s="392"/>
      <c r="Z267" s="393"/>
    </row>
    <row r="268" spans="2:26" ht="29.25" customHeight="1" x14ac:dyDescent="0.2">
      <c r="B268" s="11" t="s">
        <v>58</v>
      </c>
      <c r="C268" s="411" t="s">
        <v>596</v>
      </c>
      <c r="D268" s="412"/>
      <c r="E268" s="412"/>
      <c r="F268" s="412"/>
      <c r="G268" s="413"/>
      <c r="H268" s="48"/>
      <c r="I268" s="388" t="s">
        <v>597</v>
      </c>
      <c r="J268" s="389"/>
      <c r="K268" s="389"/>
      <c r="L268" s="389"/>
      <c r="M268" s="389"/>
      <c r="N268" s="389"/>
      <c r="O268" s="389"/>
      <c r="P268" s="390"/>
      <c r="Q268" s="15"/>
      <c r="R268" s="391"/>
      <c r="S268" s="392"/>
      <c r="T268" s="392"/>
      <c r="U268" s="392"/>
      <c r="V268" s="392"/>
      <c r="W268" s="392"/>
      <c r="X268" s="392"/>
      <c r="Y268" s="392"/>
      <c r="Z268" s="393"/>
    </row>
    <row r="269" spans="2:26" ht="19.5" customHeight="1" x14ac:dyDescent="0.2">
      <c r="B269" s="11" t="s">
        <v>59</v>
      </c>
      <c r="C269" s="411" t="s">
        <v>598</v>
      </c>
      <c r="D269" s="412"/>
      <c r="E269" s="412"/>
      <c r="F269" s="412"/>
      <c r="G269" s="413"/>
      <c r="H269" s="48"/>
      <c r="I269" s="388" t="s">
        <v>444</v>
      </c>
      <c r="J269" s="389"/>
      <c r="K269" s="389"/>
      <c r="L269" s="389"/>
      <c r="M269" s="389"/>
      <c r="N269" s="389"/>
      <c r="O269" s="389"/>
      <c r="P269" s="390"/>
      <c r="Q269" s="15"/>
      <c r="R269" s="391"/>
      <c r="S269" s="392"/>
      <c r="T269" s="392"/>
      <c r="U269" s="392"/>
      <c r="V269" s="392"/>
      <c r="W269" s="392"/>
      <c r="X269" s="392"/>
      <c r="Y269" s="392"/>
      <c r="Z269" s="393"/>
    </row>
    <row r="270" spans="2:26" ht="20.25" customHeight="1" x14ac:dyDescent="0.2">
      <c r="B270" s="11" t="s">
        <v>61</v>
      </c>
      <c r="C270" s="255" t="s">
        <v>599</v>
      </c>
      <c r="D270" s="256"/>
      <c r="E270" s="256"/>
      <c r="F270" s="256"/>
      <c r="G270" s="257"/>
      <c r="H270" s="36"/>
      <c r="I270" s="388" t="s">
        <v>600</v>
      </c>
      <c r="J270" s="389"/>
      <c r="K270" s="389"/>
      <c r="L270" s="389"/>
      <c r="M270" s="389"/>
      <c r="N270" s="389"/>
      <c r="O270" s="389"/>
      <c r="P270" s="390"/>
      <c r="Q270" s="15"/>
      <c r="R270" s="391"/>
      <c r="S270" s="392"/>
      <c r="T270" s="392"/>
      <c r="U270" s="392"/>
      <c r="V270" s="392"/>
      <c r="W270" s="392"/>
      <c r="X270" s="392"/>
      <c r="Y270" s="392"/>
      <c r="Z270" s="393"/>
    </row>
    <row r="271" spans="2:26" ht="74.25" customHeight="1" x14ac:dyDescent="0.2">
      <c r="B271" s="11" t="s">
        <v>63</v>
      </c>
      <c r="C271" s="255" t="s">
        <v>601</v>
      </c>
      <c r="D271" s="256"/>
      <c r="E271" s="256"/>
      <c r="F271" s="256"/>
      <c r="G271" s="257"/>
      <c r="H271" s="36"/>
      <c r="I271" s="255" t="s">
        <v>87</v>
      </c>
      <c r="J271" s="256"/>
      <c r="K271" s="256"/>
      <c r="L271" s="256"/>
      <c r="M271" s="256"/>
      <c r="N271" s="256"/>
      <c r="O271" s="256"/>
      <c r="P271" s="257"/>
      <c r="Q271" s="15"/>
      <c r="R271" s="391"/>
      <c r="S271" s="392"/>
      <c r="T271" s="392"/>
      <c r="U271" s="392"/>
      <c r="V271" s="392"/>
      <c r="W271" s="392"/>
      <c r="X271" s="392"/>
      <c r="Y271" s="392"/>
      <c r="Z271" s="393"/>
    </row>
    <row r="272" spans="2:26" ht="27.75" customHeight="1" x14ac:dyDescent="0.2">
      <c r="B272" s="11" t="s">
        <v>65</v>
      </c>
      <c r="C272" s="255" t="s">
        <v>602</v>
      </c>
      <c r="D272" s="256"/>
      <c r="E272" s="256"/>
      <c r="F272" s="256"/>
      <c r="G272" s="257"/>
      <c r="H272" s="36"/>
      <c r="I272" s="255" t="s">
        <v>1909</v>
      </c>
      <c r="J272" s="256"/>
      <c r="K272" s="256"/>
      <c r="L272" s="256"/>
      <c r="M272" s="256"/>
      <c r="N272" s="256"/>
      <c r="O272" s="256"/>
      <c r="P272" s="257"/>
      <c r="Q272" s="15"/>
      <c r="R272" s="391"/>
      <c r="S272" s="392"/>
      <c r="T272" s="392"/>
      <c r="U272" s="392"/>
      <c r="V272" s="392"/>
      <c r="W272" s="392"/>
      <c r="X272" s="392"/>
      <c r="Y272" s="392"/>
      <c r="Z272" s="393"/>
    </row>
    <row r="273" spans="1:27" s="5" customFormat="1" ht="117.75" customHeight="1" x14ac:dyDescent="0.2">
      <c r="B273" s="11" t="s">
        <v>68</v>
      </c>
      <c r="C273" s="255" t="s">
        <v>80</v>
      </c>
      <c r="D273" s="256"/>
      <c r="E273" s="256"/>
      <c r="F273" s="256"/>
      <c r="G273" s="257"/>
      <c r="H273" s="36"/>
      <c r="I273" s="255" t="s">
        <v>81</v>
      </c>
      <c r="J273" s="256"/>
      <c r="K273" s="256"/>
      <c r="L273" s="256"/>
      <c r="M273" s="256"/>
      <c r="N273" s="256"/>
      <c r="O273" s="256"/>
      <c r="P273" s="257"/>
      <c r="Q273" s="15"/>
      <c r="R273" s="391"/>
      <c r="S273" s="392"/>
      <c r="T273" s="392"/>
      <c r="U273" s="392"/>
      <c r="V273" s="392"/>
      <c r="W273" s="392"/>
      <c r="X273" s="392"/>
      <c r="Y273" s="392"/>
      <c r="Z273" s="393"/>
    </row>
    <row r="274" spans="1:27" s="5" customFormat="1" ht="88.5" customHeight="1" x14ac:dyDescent="0.2">
      <c r="B274" s="11" t="s">
        <v>71</v>
      </c>
      <c r="C274" s="255" t="s">
        <v>83</v>
      </c>
      <c r="D274" s="256"/>
      <c r="E274" s="256"/>
      <c r="F274" s="256"/>
      <c r="G274" s="257"/>
      <c r="H274" s="36"/>
      <c r="I274" s="255" t="s">
        <v>84</v>
      </c>
      <c r="J274" s="256"/>
      <c r="K274" s="256"/>
      <c r="L274" s="256"/>
      <c r="M274" s="256"/>
      <c r="N274" s="256"/>
      <c r="O274" s="256"/>
      <c r="P274" s="257"/>
      <c r="Q274" s="15"/>
      <c r="R274" s="391"/>
      <c r="S274" s="392"/>
      <c r="T274" s="392"/>
      <c r="U274" s="392"/>
      <c r="V274" s="392"/>
      <c r="W274" s="392"/>
      <c r="X274" s="392"/>
      <c r="Y274" s="392"/>
      <c r="Z274" s="393"/>
    </row>
    <row r="275" spans="1:27" s="57" customFormat="1" ht="19.5" customHeight="1" x14ac:dyDescent="0.2">
      <c r="A275" s="55"/>
      <c r="B275" s="11" t="s">
        <v>74</v>
      </c>
      <c r="C275" s="255" t="s">
        <v>603</v>
      </c>
      <c r="D275" s="256"/>
      <c r="E275" s="256"/>
      <c r="F275" s="256"/>
      <c r="G275" s="257"/>
      <c r="H275" s="36"/>
      <c r="I275" s="388" t="s">
        <v>444</v>
      </c>
      <c r="J275" s="389"/>
      <c r="K275" s="389"/>
      <c r="L275" s="389"/>
      <c r="M275" s="389"/>
      <c r="N275" s="389"/>
      <c r="O275" s="389"/>
      <c r="P275" s="390"/>
      <c r="Q275" s="15"/>
      <c r="R275" s="391"/>
      <c r="S275" s="392"/>
      <c r="T275" s="392"/>
      <c r="U275" s="392"/>
      <c r="V275" s="392"/>
      <c r="W275" s="392"/>
      <c r="X275" s="392"/>
      <c r="Y275" s="392"/>
      <c r="Z275" s="393"/>
      <c r="AA275" s="56"/>
    </row>
    <row r="276" spans="1:27" s="57" customFormat="1" ht="19.5" customHeight="1" x14ac:dyDescent="0.2">
      <c r="A276" s="55"/>
      <c r="B276" s="11" t="s">
        <v>76</v>
      </c>
      <c r="C276" s="255" t="s">
        <v>62</v>
      </c>
      <c r="D276" s="256"/>
      <c r="E276" s="256"/>
      <c r="F276" s="256"/>
      <c r="G276" s="257"/>
      <c r="H276" s="36"/>
      <c r="I276" s="388" t="s">
        <v>444</v>
      </c>
      <c r="J276" s="389"/>
      <c r="K276" s="389"/>
      <c r="L276" s="389"/>
      <c r="M276" s="389"/>
      <c r="N276" s="389"/>
      <c r="O276" s="389"/>
      <c r="P276" s="390"/>
      <c r="Q276" s="15"/>
      <c r="R276" s="391"/>
      <c r="S276" s="392"/>
      <c r="T276" s="392"/>
      <c r="U276" s="392"/>
      <c r="V276" s="392"/>
      <c r="W276" s="392"/>
      <c r="X276" s="392"/>
      <c r="Y276" s="392"/>
      <c r="Z276" s="393"/>
      <c r="AA276" s="56"/>
    </row>
    <row r="277" spans="1:27" ht="19.5" customHeight="1" x14ac:dyDescent="0.2">
      <c r="B277" s="11" t="s">
        <v>79</v>
      </c>
      <c r="C277" s="255" t="s">
        <v>604</v>
      </c>
      <c r="D277" s="256"/>
      <c r="E277" s="256"/>
      <c r="F277" s="256"/>
      <c r="G277" s="257"/>
      <c r="H277" s="36"/>
      <c r="I277" s="388" t="s">
        <v>444</v>
      </c>
      <c r="J277" s="389"/>
      <c r="K277" s="389"/>
      <c r="L277" s="389"/>
      <c r="M277" s="389"/>
      <c r="N277" s="389"/>
      <c r="O277" s="389"/>
      <c r="P277" s="390"/>
      <c r="Q277" s="15"/>
      <c r="R277" s="391"/>
      <c r="S277" s="392"/>
      <c r="T277" s="392"/>
      <c r="U277" s="392"/>
      <c r="V277" s="392"/>
      <c r="W277" s="392"/>
      <c r="X277" s="392"/>
      <c r="Y277" s="392"/>
      <c r="Z277" s="393"/>
    </row>
    <row r="278" spans="1:27" ht="19.5" customHeight="1" x14ac:dyDescent="0.2">
      <c r="B278" s="11" t="s">
        <v>82</v>
      </c>
      <c r="C278" s="255" t="s">
        <v>605</v>
      </c>
      <c r="D278" s="256"/>
      <c r="E278" s="256"/>
      <c r="F278" s="256"/>
      <c r="G278" s="257"/>
      <c r="H278" s="36"/>
      <c r="I278" s="388" t="s">
        <v>444</v>
      </c>
      <c r="J278" s="389"/>
      <c r="K278" s="389"/>
      <c r="L278" s="389"/>
      <c r="M278" s="389"/>
      <c r="N278" s="389"/>
      <c r="O278" s="389"/>
      <c r="P278" s="390"/>
      <c r="Q278" s="15"/>
      <c r="R278" s="391"/>
      <c r="S278" s="392"/>
      <c r="T278" s="392"/>
      <c r="U278" s="392"/>
      <c r="V278" s="392"/>
      <c r="W278" s="392"/>
      <c r="X278" s="392"/>
      <c r="Y278" s="392"/>
      <c r="Z278" s="393"/>
    </row>
    <row r="279" spans="1:27" ht="29.25" customHeight="1" x14ac:dyDescent="0.2">
      <c r="B279" s="11" t="s">
        <v>85</v>
      </c>
      <c r="C279" s="411" t="s">
        <v>606</v>
      </c>
      <c r="D279" s="412"/>
      <c r="E279" s="412"/>
      <c r="F279" s="412"/>
      <c r="G279" s="413"/>
      <c r="H279" s="48"/>
      <c r="I279" s="388" t="s">
        <v>607</v>
      </c>
      <c r="J279" s="389"/>
      <c r="K279" s="389"/>
      <c r="L279" s="389"/>
      <c r="M279" s="389"/>
      <c r="N279" s="389"/>
      <c r="O279" s="389"/>
      <c r="P279" s="390"/>
      <c r="Q279" s="15"/>
      <c r="R279" s="391"/>
      <c r="S279" s="392"/>
      <c r="T279" s="392"/>
      <c r="U279" s="392"/>
      <c r="V279" s="392"/>
      <c r="W279" s="392"/>
      <c r="X279" s="392"/>
      <c r="Y279" s="392"/>
      <c r="Z279" s="393"/>
    </row>
    <row r="280" spans="1:27" ht="33.75" customHeight="1" x14ac:dyDescent="0.2">
      <c r="B280" s="11" t="s">
        <v>178</v>
      </c>
      <c r="C280" s="411" t="s">
        <v>609</v>
      </c>
      <c r="D280" s="412"/>
      <c r="E280" s="412"/>
      <c r="F280" s="412"/>
      <c r="G280" s="413"/>
      <c r="H280" s="48"/>
      <c r="I280" s="388" t="s">
        <v>607</v>
      </c>
      <c r="J280" s="389"/>
      <c r="K280" s="389"/>
      <c r="L280" s="389"/>
      <c r="M280" s="389"/>
      <c r="N280" s="389"/>
      <c r="O280" s="389"/>
      <c r="P280" s="390"/>
      <c r="Q280" s="15"/>
      <c r="R280" s="391"/>
      <c r="S280" s="392"/>
      <c r="T280" s="392"/>
      <c r="U280" s="392"/>
      <c r="V280" s="392"/>
      <c r="W280" s="392"/>
      <c r="X280" s="392"/>
      <c r="Y280" s="392"/>
      <c r="Z280" s="393"/>
    </row>
    <row r="281" spans="1:27" ht="30" customHeight="1" x14ac:dyDescent="0.2">
      <c r="B281" s="11" t="s">
        <v>608</v>
      </c>
      <c r="C281" s="411" t="s">
        <v>611</v>
      </c>
      <c r="D281" s="412"/>
      <c r="E281" s="412"/>
      <c r="F281" s="412"/>
      <c r="G281" s="413"/>
      <c r="H281" s="48"/>
      <c r="I281" s="388" t="s">
        <v>444</v>
      </c>
      <c r="J281" s="389"/>
      <c r="K281" s="389"/>
      <c r="L281" s="389"/>
      <c r="M281" s="389"/>
      <c r="N281" s="389"/>
      <c r="O281" s="389"/>
      <c r="P281" s="390"/>
      <c r="Q281" s="15"/>
      <c r="R281" s="391"/>
      <c r="S281" s="392"/>
      <c r="T281" s="392"/>
      <c r="U281" s="392"/>
      <c r="V281" s="392"/>
      <c r="W281" s="392"/>
      <c r="X281" s="392"/>
      <c r="Y281" s="392"/>
      <c r="Z281" s="393"/>
    </row>
    <row r="282" spans="1:27" ht="18" customHeight="1" x14ac:dyDescent="0.2">
      <c r="B282" s="11" t="s">
        <v>610</v>
      </c>
      <c r="C282" s="411" t="s">
        <v>613</v>
      </c>
      <c r="D282" s="412"/>
      <c r="E282" s="412"/>
      <c r="F282" s="412"/>
      <c r="G282" s="413"/>
      <c r="H282" s="48"/>
      <c r="I282" s="388" t="s">
        <v>444</v>
      </c>
      <c r="J282" s="389"/>
      <c r="K282" s="389"/>
      <c r="L282" s="389"/>
      <c r="M282" s="389"/>
      <c r="N282" s="389"/>
      <c r="O282" s="389"/>
      <c r="P282" s="390"/>
      <c r="Q282" s="15"/>
      <c r="R282" s="391"/>
      <c r="S282" s="392"/>
      <c r="T282" s="392"/>
      <c r="U282" s="392"/>
      <c r="V282" s="392"/>
      <c r="W282" s="392"/>
      <c r="X282" s="392"/>
      <c r="Y282" s="392"/>
      <c r="Z282" s="393"/>
    </row>
    <row r="283" spans="1:27" ht="33.75" customHeight="1" x14ac:dyDescent="0.2">
      <c r="B283" s="11" t="s">
        <v>612</v>
      </c>
      <c r="C283" s="411" t="s">
        <v>2970</v>
      </c>
      <c r="D283" s="412"/>
      <c r="E283" s="412"/>
      <c r="F283" s="412"/>
      <c r="G283" s="413"/>
      <c r="H283" s="48"/>
      <c r="I283" s="388" t="s">
        <v>615</v>
      </c>
      <c r="J283" s="389"/>
      <c r="K283" s="389"/>
      <c r="L283" s="389"/>
      <c r="M283" s="389"/>
      <c r="N283" s="389"/>
      <c r="O283" s="389"/>
      <c r="P283" s="390"/>
      <c r="Q283" s="15"/>
      <c r="R283" s="391"/>
      <c r="S283" s="392"/>
      <c r="T283" s="392"/>
      <c r="U283" s="392"/>
      <c r="V283" s="392"/>
      <c r="W283" s="392"/>
      <c r="X283" s="392"/>
      <c r="Y283" s="392"/>
      <c r="Z283" s="393"/>
    </row>
    <row r="284" spans="1:27" ht="19.5" customHeight="1" x14ac:dyDescent="0.2">
      <c r="B284" s="11" t="s">
        <v>614</v>
      </c>
      <c r="C284" s="411" t="s">
        <v>617</v>
      </c>
      <c r="D284" s="412"/>
      <c r="E284" s="412"/>
      <c r="F284" s="412"/>
      <c r="G284" s="413"/>
      <c r="H284" s="48"/>
      <c r="I284" s="388" t="s">
        <v>444</v>
      </c>
      <c r="J284" s="389"/>
      <c r="K284" s="389"/>
      <c r="L284" s="389"/>
      <c r="M284" s="389"/>
      <c r="N284" s="389"/>
      <c r="O284" s="389"/>
      <c r="P284" s="390"/>
      <c r="Q284" s="15"/>
      <c r="R284" s="391"/>
      <c r="S284" s="392"/>
      <c r="T284" s="392"/>
      <c r="U284" s="392"/>
      <c r="V284" s="392"/>
      <c r="W284" s="392"/>
      <c r="X284" s="392"/>
      <c r="Y284" s="392"/>
      <c r="Z284" s="393"/>
    </row>
    <row r="285" spans="1:27" ht="29.25" customHeight="1" x14ac:dyDescent="0.2">
      <c r="B285" s="11" t="s">
        <v>616</v>
      </c>
      <c r="C285" s="411" t="s">
        <v>1910</v>
      </c>
      <c r="D285" s="412"/>
      <c r="E285" s="412"/>
      <c r="F285" s="412"/>
      <c r="G285" s="413"/>
      <c r="H285" s="48"/>
      <c r="I285" s="388" t="s">
        <v>444</v>
      </c>
      <c r="J285" s="389"/>
      <c r="K285" s="389"/>
      <c r="L285" s="389"/>
      <c r="M285" s="389"/>
      <c r="N285" s="389"/>
      <c r="O285" s="389"/>
      <c r="P285" s="390"/>
      <c r="Q285" s="15"/>
      <c r="R285" s="391"/>
      <c r="S285" s="392"/>
      <c r="T285" s="392"/>
      <c r="U285" s="392"/>
      <c r="V285" s="392"/>
      <c r="W285" s="392"/>
      <c r="X285" s="392"/>
      <c r="Y285" s="392"/>
      <c r="Z285" s="393"/>
    </row>
    <row r="286" spans="1:27" ht="21" customHeight="1" x14ac:dyDescent="0.2">
      <c r="B286" s="11" t="s">
        <v>618</v>
      </c>
      <c r="C286" s="411" t="s">
        <v>620</v>
      </c>
      <c r="D286" s="412"/>
      <c r="E286" s="412"/>
      <c r="F286" s="412"/>
      <c r="G286" s="413"/>
      <c r="H286" s="48"/>
      <c r="I286" s="388" t="s">
        <v>444</v>
      </c>
      <c r="J286" s="389"/>
      <c r="K286" s="389"/>
      <c r="L286" s="389"/>
      <c r="M286" s="389"/>
      <c r="N286" s="389"/>
      <c r="O286" s="389"/>
      <c r="P286" s="390"/>
      <c r="Q286" s="15"/>
      <c r="R286" s="391"/>
      <c r="S286" s="392"/>
      <c r="T286" s="392"/>
      <c r="U286" s="392"/>
      <c r="V286" s="392"/>
      <c r="W286" s="392"/>
      <c r="X286" s="392"/>
      <c r="Y286" s="392"/>
      <c r="Z286" s="393"/>
    </row>
    <row r="287" spans="1:27" ht="19.5" customHeight="1" x14ac:dyDescent="0.2">
      <c r="B287" s="11" t="s">
        <v>619</v>
      </c>
      <c r="C287" s="411" t="s">
        <v>3348</v>
      </c>
      <c r="D287" s="412"/>
      <c r="E287" s="412"/>
      <c r="F287" s="412"/>
      <c r="G287" s="413"/>
      <c r="H287" s="48"/>
      <c r="I287" s="388" t="s">
        <v>622</v>
      </c>
      <c r="J287" s="389"/>
      <c r="K287" s="389"/>
      <c r="L287" s="389"/>
      <c r="M287" s="389"/>
      <c r="N287" s="389"/>
      <c r="O287" s="389"/>
      <c r="P287" s="390"/>
      <c r="Q287" s="15"/>
      <c r="R287" s="391"/>
      <c r="S287" s="392"/>
      <c r="T287" s="392"/>
      <c r="U287" s="392"/>
      <c r="V287" s="392"/>
      <c r="W287" s="392"/>
      <c r="X287" s="392"/>
      <c r="Y287" s="392"/>
      <c r="Z287" s="393"/>
    </row>
    <row r="288" spans="1:27" ht="19.5" customHeight="1" x14ac:dyDescent="0.2">
      <c r="B288" s="11" t="s">
        <v>621</v>
      </c>
      <c r="C288" s="411" t="s">
        <v>624</v>
      </c>
      <c r="D288" s="412"/>
      <c r="E288" s="412"/>
      <c r="F288" s="412"/>
      <c r="G288" s="413"/>
      <c r="H288" s="48"/>
      <c r="I288" s="388" t="s">
        <v>444</v>
      </c>
      <c r="J288" s="389"/>
      <c r="K288" s="389"/>
      <c r="L288" s="389"/>
      <c r="M288" s="389"/>
      <c r="N288" s="389"/>
      <c r="O288" s="389"/>
      <c r="P288" s="390"/>
      <c r="Q288" s="15"/>
      <c r="R288" s="391"/>
      <c r="S288" s="392"/>
      <c r="T288" s="392"/>
      <c r="U288" s="392"/>
      <c r="V288" s="392"/>
      <c r="W288" s="392"/>
      <c r="X288" s="392"/>
      <c r="Y288" s="392"/>
      <c r="Z288" s="393"/>
    </row>
    <row r="289" spans="2:26" ht="30" customHeight="1" x14ac:dyDescent="0.2">
      <c r="B289" s="11" t="s">
        <v>623</v>
      </c>
      <c r="C289" s="411" t="s">
        <v>626</v>
      </c>
      <c r="D289" s="412"/>
      <c r="E289" s="412"/>
      <c r="F289" s="412"/>
      <c r="G289" s="413"/>
      <c r="H289" s="48"/>
      <c r="I289" s="255" t="s">
        <v>627</v>
      </c>
      <c r="J289" s="256"/>
      <c r="K289" s="256"/>
      <c r="L289" s="256"/>
      <c r="M289" s="256"/>
      <c r="N289" s="256"/>
      <c r="O289" s="256"/>
      <c r="P289" s="257"/>
      <c r="Q289" s="15"/>
      <c r="R289" s="391"/>
      <c r="S289" s="392"/>
      <c r="T289" s="392"/>
      <c r="U289" s="392"/>
      <c r="V289" s="392"/>
      <c r="W289" s="392"/>
      <c r="X289" s="392"/>
      <c r="Y289" s="392"/>
      <c r="Z289" s="393"/>
    </row>
    <row r="290" spans="2:26" ht="19.5" customHeight="1" x14ac:dyDescent="0.2">
      <c r="B290" s="11" t="s">
        <v>625</v>
      </c>
      <c r="C290" s="411" t="s">
        <v>629</v>
      </c>
      <c r="D290" s="412"/>
      <c r="E290" s="412"/>
      <c r="F290" s="412"/>
      <c r="G290" s="413"/>
      <c r="H290" s="48"/>
      <c r="I290" s="388" t="s">
        <v>444</v>
      </c>
      <c r="J290" s="389"/>
      <c r="K290" s="389"/>
      <c r="L290" s="389"/>
      <c r="M290" s="389"/>
      <c r="N290" s="389"/>
      <c r="O290" s="389"/>
      <c r="P290" s="390"/>
      <c r="Q290" s="15"/>
      <c r="R290" s="391"/>
      <c r="S290" s="392"/>
      <c r="T290" s="392"/>
      <c r="U290" s="392"/>
      <c r="V290" s="392"/>
      <c r="W290" s="392"/>
      <c r="X290" s="392"/>
      <c r="Y290" s="392"/>
      <c r="Z290" s="393"/>
    </row>
    <row r="291" spans="2:26" ht="30" customHeight="1" x14ac:dyDescent="0.2">
      <c r="B291" s="11" t="s">
        <v>628</v>
      </c>
      <c r="C291" s="411" t="s">
        <v>631</v>
      </c>
      <c r="D291" s="412"/>
      <c r="E291" s="412"/>
      <c r="F291" s="412"/>
      <c r="G291" s="413"/>
      <c r="H291" s="48"/>
      <c r="I291" s="388" t="s">
        <v>632</v>
      </c>
      <c r="J291" s="389"/>
      <c r="K291" s="389"/>
      <c r="L291" s="389"/>
      <c r="M291" s="389"/>
      <c r="N291" s="389"/>
      <c r="O291" s="389"/>
      <c r="P291" s="390"/>
      <c r="Q291" s="15"/>
      <c r="R291" s="391"/>
      <c r="S291" s="392"/>
      <c r="T291" s="392"/>
      <c r="U291" s="392"/>
      <c r="V291" s="392"/>
      <c r="W291" s="392"/>
      <c r="X291" s="392"/>
      <c r="Y291" s="392"/>
      <c r="Z291" s="393"/>
    </row>
    <row r="292" spans="2:26" ht="30" customHeight="1" x14ac:dyDescent="0.2">
      <c r="B292" s="11" t="s">
        <v>630</v>
      </c>
      <c r="C292" s="411" t="s">
        <v>634</v>
      </c>
      <c r="D292" s="412"/>
      <c r="E292" s="412"/>
      <c r="F292" s="412"/>
      <c r="G292" s="413"/>
      <c r="H292" s="48"/>
      <c r="I292" s="388" t="s">
        <v>1912</v>
      </c>
      <c r="J292" s="389"/>
      <c r="K292" s="389"/>
      <c r="L292" s="389"/>
      <c r="M292" s="389"/>
      <c r="N292" s="389"/>
      <c r="O292" s="389"/>
      <c r="P292" s="390"/>
      <c r="Q292" s="15"/>
      <c r="R292" s="391"/>
      <c r="S292" s="392"/>
      <c r="T292" s="392"/>
      <c r="U292" s="392"/>
      <c r="V292" s="392"/>
      <c r="W292" s="392"/>
      <c r="X292" s="392"/>
      <c r="Y292" s="392"/>
      <c r="Z292" s="393"/>
    </row>
    <row r="293" spans="2:26" ht="19.5" customHeight="1" x14ac:dyDescent="0.2">
      <c r="B293" s="11" t="s">
        <v>633</v>
      </c>
      <c r="C293" s="411" t="s">
        <v>636</v>
      </c>
      <c r="D293" s="412"/>
      <c r="E293" s="412"/>
      <c r="F293" s="412"/>
      <c r="G293" s="413"/>
      <c r="H293" s="48"/>
      <c r="I293" s="388" t="s">
        <v>637</v>
      </c>
      <c r="J293" s="389"/>
      <c r="K293" s="389"/>
      <c r="L293" s="389"/>
      <c r="M293" s="389"/>
      <c r="N293" s="389"/>
      <c r="O293" s="389"/>
      <c r="P293" s="390"/>
      <c r="Q293" s="15"/>
      <c r="R293" s="391"/>
      <c r="S293" s="392"/>
      <c r="T293" s="392"/>
      <c r="U293" s="392"/>
      <c r="V293" s="392"/>
      <c r="W293" s="392"/>
      <c r="X293" s="392"/>
      <c r="Y293" s="392"/>
      <c r="Z293" s="393"/>
    </row>
    <row r="294" spans="2:26" ht="19.5" customHeight="1" x14ac:dyDescent="0.2">
      <c r="B294" s="11" t="s">
        <v>2187</v>
      </c>
      <c r="C294" s="411" t="s">
        <v>1911</v>
      </c>
      <c r="D294" s="412"/>
      <c r="E294" s="412"/>
      <c r="F294" s="412"/>
      <c r="G294" s="413"/>
      <c r="H294" s="49"/>
      <c r="I294" s="388" t="s">
        <v>2971</v>
      </c>
      <c r="J294" s="389"/>
      <c r="K294" s="389"/>
      <c r="L294" s="389"/>
      <c r="M294" s="389"/>
      <c r="N294" s="389"/>
      <c r="O294" s="389"/>
      <c r="P294" s="390"/>
      <c r="Q294" s="16"/>
      <c r="R294" s="391"/>
      <c r="S294" s="392"/>
      <c r="T294" s="392"/>
      <c r="U294" s="392"/>
      <c r="V294" s="392"/>
      <c r="W294" s="392"/>
      <c r="X294" s="392"/>
      <c r="Y294" s="392"/>
      <c r="Z294" s="393"/>
    </row>
    <row r="295" spans="2:26" ht="29.25" customHeight="1" x14ac:dyDescent="0.2">
      <c r="B295" s="11" t="s">
        <v>55</v>
      </c>
      <c r="C295" s="411" t="s">
        <v>638</v>
      </c>
      <c r="D295" s="412"/>
      <c r="E295" s="412"/>
      <c r="F295" s="412"/>
      <c r="G295" s="413"/>
      <c r="H295" s="48"/>
      <c r="I295" s="388" t="s">
        <v>1913</v>
      </c>
      <c r="J295" s="389"/>
      <c r="K295" s="389"/>
      <c r="L295" s="389"/>
      <c r="M295" s="389"/>
      <c r="N295" s="389"/>
      <c r="O295" s="389"/>
      <c r="P295" s="390"/>
      <c r="Q295" s="15"/>
      <c r="R295" s="391"/>
      <c r="S295" s="392"/>
      <c r="T295" s="392"/>
      <c r="U295" s="392"/>
      <c r="V295" s="392"/>
      <c r="W295" s="392"/>
      <c r="X295" s="392"/>
      <c r="Y295" s="392"/>
      <c r="Z295" s="393"/>
    </row>
    <row r="296" spans="2:26" ht="20.25" customHeight="1" x14ac:dyDescent="0.2">
      <c r="B296" s="11" t="s">
        <v>58</v>
      </c>
      <c r="C296" s="411" t="s">
        <v>639</v>
      </c>
      <c r="D296" s="412"/>
      <c r="E296" s="412"/>
      <c r="F296" s="412"/>
      <c r="G296" s="413"/>
      <c r="H296" s="48"/>
      <c r="I296" s="388" t="s">
        <v>444</v>
      </c>
      <c r="J296" s="389"/>
      <c r="K296" s="389"/>
      <c r="L296" s="389"/>
      <c r="M296" s="389"/>
      <c r="N296" s="389"/>
      <c r="O296" s="389"/>
      <c r="P296" s="390"/>
      <c r="Q296" s="15"/>
      <c r="R296" s="391"/>
      <c r="S296" s="392"/>
      <c r="T296" s="392"/>
      <c r="U296" s="392"/>
      <c r="V296" s="392"/>
      <c r="W296" s="392"/>
      <c r="X296" s="392"/>
      <c r="Y296" s="392"/>
      <c r="Z296" s="393"/>
    </row>
    <row r="297" spans="2:26" ht="19.5" customHeight="1" x14ac:dyDescent="0.2">
      <c r="B297" s="58" t="s">
        <v>59</v>
      </c>
      <c r="C297" s="411" t="s">
        <v>640</v>
      </c>
      <c r="D297" s="412"/>
      <c r="E297" s="412"/>
      <c r="F297" s="412"/>
      <c r="G297" s="413"/>
      <c r="H297" s="48"/>
      <c r="I297" s="388" t="s">
        <v>444</v>
      </c>
      <c r="J297" s="389"/>
      <c r="K297" s="389"/>
      <c r="L297" s="389"/>
      <c r="M297" s="389"/>
      <c r="N297" s="389"/>
      <c r="O297" s="389"/>
      <c r="P297" s="390"/>
      <c r="Q297" s="15"/>
      <c r="R297" s="391"/>
      <c r="S297" s="392"/>
      <c r="T297" s="392"/>
      <c r="U297" s="392"/>
      <c r="V297" s="392"/>
      <c r="W297" s="392"/>
      <c r="X297" s="392"/>
      <c r="Y297" s="392"/>
      <c r="Z297" s="393"/>
    </row>
    <row r="298" spans="2:26" ht="19.5" customHeight="1" x14ac:dyDescent="0.2">
      <c r="B298" s="58" t="s">
        <v>61</v>
      </c>
      <c r="C298" s="411" t="s">
        <v>641</v>
      </c>
      <c r="D298" s="412"/>
      <c r="E298" s="412"/>
      <c r="F298" s="412"/>
      <c r="G298" s="413"/>
      <c r="H298" s="48"/>
      <c r="I298" s="388" t="s">
        <v>444</v>
      </c>
      <c r="J298" s="389"/>
      <c r="K298" s="389"/>
      <c r="L298" s="389"/>
      <c r="M298" s="389"/>
      <c r="N298" s="389"/>
      <c r="O298" s="389"/>
      <c r="P298" s="390"/>
      <c r="Q298" s="15"/>
      <c r="R298" s="391"/>
      <c r="S298" s="392"/>
      <c r="T298" s="392"/>
      <c r="U298" s="392"/>
      <c r="V298" s="392"/>
      <c r="W298" s="392"/>
      <c r="X298" s="392"/>
      <c r="Y298" s="392"/>
      <c r="Z298" s="393"/>
    </row>
    <row r="299" spans="2:26" ht="30" customHeight="1" x14ac:dyDescent="0.2">
      <c r="B299" s="11" t="s">
        <v>63</v>
      </c>
      <c r="C299" s="411" t="s">
        <v>642</v>
      </c>
      <c r="D299" s="412"/>
      <c r="E299" s="412"/>
      <c r="F299" s="412"/>
      <c r="G299" s="413"/>
      <c r="H299" s="48"/>
      <c r="I299" s="388" t="s">
        <v>643</v>
      </c>
      <c r="J299" s="389"/>
      <c r="K299" s="389"/>
      <c r="L299" s="389"/>
      <c r="M299" s="389"/>
      <c r="N299" s="389"/>
      <c r="O299" s="389"/>
      <c r="P299" s="390"/>
      <c r="Q299" s="15"/>
      <c r="R299" s="391"/>
      <c r="S299" s="392"/>
      <c r="T299" s="392"/>
      <c r="U299" s="392"/>
      <c r="V299" s="392"/>
      <c r="W299" s="392"/>
      <c r="X299" s="392"/>
      <c r="Y299" s="392"/>
      <c r="Z299" s="393"/>
    </row>
    <row r="300" spans="2:26" ht="22.5" customHeight="1" x14ac:dyDescent="0.2">
      <c r="B300" s="11" t="s">
        <v>1574</v>
      </c>
      <c r="C300" s="255" t="s">
        <v>644</v>
      </c>
      <c r="D300" s="256"/>
      <c r="E300" s="256"/>
      <c r="F300" s="256"/>
      <c r="G300" s="257"/>
      <c r="H300" s="36"/>
      <c r="I300" s="388" t="s">
        <v>3448</v>
      </c>
      <c r="J300" s="389"/>
      <c r="K300" s="389"/>
      <c r="L300" s="389"/>
      <c r="M300" s="389"/>
      <c r="N300" s="389"/>
      <c r="O300" s="389"/>
      <c r="P300" s="390"/>
      <c r="Q300" s="15"/>
      <c r="R300" s="391"/>
      <c r="S300" s="392"/>
      <c r="T300" s="392"/>
      <c r="U300" s="392"/>
      <c r="V300" s="392"/>
      <c r="W300" s="392"/>
      <c r="X300" s="392"/>
      <c r="Y300" s="392"/>
      <c r="Z300" s="393"/>
    </row>
    <row r="301" spans="2:26" ht="19.5" customHeight="1" x14ac:dyDescent="0.2">
      <c r="B301" s="58" t="s">
        <v>1580</v>
      </c>
      <c r="C301" s="411" t="s">
        <v>1914</v>
      </c>
      <c r="D301" s="412"/>
      <c r="E301" s="412"/>
      <c r="F301" s="412"/>
      <c r="G301" s="413"/>
      <c r="H301" s="49"/>
      <c r="I301" s="388" t="s">
        <v>2971</v>
      </c>
      <c r="J301" s="389"/>
      <c r="K301" s="389"/>
      <c r="L301" s="389"/>
      <c r="M301" s="389"/>
      <c r="N301" s="389"/>
      <c r="O301" s="389"/>
      <c r="P301" s="390"/>
      <c r="Q301" s="16"/>
      <c r="R301" s="391"/>
      <c r="S301" s="392"/>
      <c r="T301" s="392"/>
      <c r="U301" s="392"/>
      <c r="V301" s="392"/>
      <c r="W301" s="392"/>
      <c r="X301" s="392"/>
      <c r="Y301" s="392"/>
      <c r="Z301" s="393"/>
    </row>
    <row r="302" spans="2:26" ht="19.5" customHeight="1" x14ac:dyDescent="0.2">
      <c r="B302" s="58" t="s">
        <v>55</v>
      </c>
      <c r="C302" s="411" t="s">
        <v>645</v>
      </c>
      <c r="D302" s="412"/>
      <c r="E302" s="412"/>
      <c r="F302" s="412"/>
      <c r="G302" s="413"/>
      <c r="H302" s="48"/>
      <c r="I302" s="388" t="s">
        <v>444</v>
      </c>
      <c r="J302" s="389"/>
      <c r="K302" s="389"/>
      <c r="L302" s="389"/>
      <c r="M302" s="389"/>
      <c r="N302" s="389"/>
      <c r="O302" s="389"/>
      <c r="P302" s="390"/>
      <c r="Q302" s="15"/>
      <c r="R302" s="391"/>
      <c r="S302" s="392"/>
      <c r="T302" s="392"/>
      <c r="U302" s="392"/>
      <c r="V302" s="392"/>
      <c r="W302" s="392"/>
      <c r="X302" s="392"/>
      <c r="Y302" s="392"/>
      <c r="Z302" s="393"/>
    </row>
    <row r="303" spans="2:26" ht="60" customHeight="1" x14ac:dyDescent="0.2">
      <c r="B303" s="58" t="s">
        <v>58</v>
      </c>
      <c r="C303" s="411" t="s">
        <v>646</v>
      </c>
      <c r="D303" s="412"/>
      <c r="E303" s="412"/>
      <c r="F303" s="412"/>
      <c r="G303" s="413"/>
      <c r="H303" s="48"/>
      <c r="I303" s="255" t="s">
        <v>1915</v>
      </c>
      <c r="J303" s="256"/>
      <c r="K303" s="256"/>
      <c r="L303" s="256"/>
      <c r="M303" s="256"/>
      <c r="N303" s="256"/>
      <c r="O303" s="256"/>
      <c r="P303" s="257"/>
      <c r="Q303" s="15"/>
      <c r="R303" s="391"/>
      <c r="S303" s="392"/>
      <c r="T303" s="392"/>
      <c r="U303" s="392"/>
      <c r="V303" s="392"/>
      <c r="W303" s="392"/>
      <c r="X303" s="392"/>
      <c r="Y303" s="392"/>
      <c r="Z303" s="393"/>
    </row>
    <row r="304" spans="2:26" ht="19.5" customHeight="1" x14ac:dyDescent="0.2">
      <c r="B304" s="58" t="s">
        <v>59</v>
      </c>
      <c r="C304" s="411" t="s">
        <v>647</v>
      </c>
      <c r="D304" s="412"/>
      <c r="E304" s="412"/>
      <c r="F304" s="412"/>
      <c r="G304" s="413"/>
      <c r="H304" s="48"/>
      <c r="I304" s="388" t="s">
        <v>648</v>
      </c>
      <c r="J304" s="389"/>
      <c r="K304" s="389"/>
      <c r="L304" s="389"/>
      <c r="M304" s="389"/>
      <c r="N304" s="389"/>
      <c r="O304" s="389"/>
      <c r="P304" s="390"/>
      <c r="Q304" s="17"/>
      <c r="R304" s="391"/>
      <c r="S304" s="392"/>
      <c r="T304" s="392"/>
      <c r="U304" s="392"/>
      <c r="V304" s="392"/>
      <c r="W304" s="392"/>
      <c r="X304" s="392"/>
      <c r="Y304" s="392"/>
      <c r="Z304" s="393"/>
    </row>
    <row r="305" spans="2:26" ht="25.5" customHeight="1" x14ac:dyDescent="0.2">
      <c r="B305" s="262" t="s">
        <v>92</v>
      </c>
      <c r="C305" s="263"/>
      <c r="D305" s="263"/>
      <c r="E305" s="263"/>
      <c r="F305" s="263"/>
      <c r="G305" s="263"/>
      <c r="H305" s="263"/>
      <c r="I305" s="263"/>
      <c r="J305" s="263"/>
      <c r="K305" s="263"/>
      <c r="L305" s="263"/>
      <c r="M305" s="263"/>
      <c r="N305" s="263"/>
      <c r="O305" s="263"/>
      <c r="P305" s="264"/>
      <c r="Q305" s="37">
        <f>COUNTIF(Q263:Q304,"N/A")</f>
        <v>0</v>
      </c>
      <c r="R305" s="361"/>
      <c r="S305" s="362"/>
      <c r="T305" s="362"/>
      <c r="U305" s="362"/>
      <c r="V305" s="362"/>
      <c r="W305" s="362"/>
      <c r="X305" s="362"/>
      <c r="Y305" s="362"/>
      <c r="Z305" s="363"/>
    </row>
    <row r="306" spans="2:26" ht="25.5" customHeight="1" x14ac:dyDescent="0.2">
      <c r="B306" s="266" t="s">
        <v>812</v>
      </c>
      <c r="C306" s="266"/>
      <c r="D306" s="266"/>
      <c r="E306" s="266"/>
      <c r="F306" s="266"/>
      <c r="G306" s="266"/>
      <c r="H306" s="266"/>
      <c r="I306" s="266"/>
      <c r="J306" s="266"/>
      <c r="K306" s="266"/>
      <c r="L306" s="266"/>
      <c r="M306" s="266"/>
      <c r="N306" s="266"/>
      <c r="O306" s="266"/>
      <c r="P306" s="266"/>
      <c r="Q306" s="66">
        <f>COUNTIFS(H263:H304,"M",Q263:Q304,"N/A")</f>
        <v>0</v>
      </c>
      <c r="R306" s="361"/>
      <c r="S306" s="362"/>
      <c r="T306" s="362"/>
      <c r="U306" s="362"/>
      <c r="V306" s="362"/>
      <c r="W306" s="362"/>
      <c r="X306" s="362"/>
      <c r="Y306" s="362"/>
      <c r="Z306" s="363"/>
    </row>
    <row r="307" spans="2:26" ht="25.5" customHeight="1" x14ac:dyDescent="0.2">
      <c r="B307" s="266" t="s">
        <v>813</v>
      </c>
      <c r="C307" s="266"/>
      <c r="D307" s="266"/>
      <c r="E307" s="266"/>
      <c r="F307" s="266"/>
      <c r="G307" s="266"/>
      <c r="H307" s="266"/>
      <c r="I307" s="266"/>
      <c r="J307" s="266"/>
      <c r="K307" s="266"/>
      <c r="L307" s="266"/>
      <c r="M307" s="266"/>
      <c r="N307" s="266"/>
      <c r="O307" s="266"/>
      <c r="P307" s="266"/>
      <c r="Q307" s="66">
        <f>COUNTIFS(H263:H304,"M",Q263:Q304,"1")</f>
        <v>0</v>
      </c>
      <c r="R307" s="361"/>
      <c r="S307" s="362"/>
      <c r="T307" s="362"/>
      <c r="U307" s="362"/>
      <c r="V307" s="362"/>
      <c r="W307" s="362"/>
      <c r="X307" s="362"/>
      <c r="Y307" s="362"/>
      <c r="Z307" s="363"/>
    </row>
    <row r="308" spans="2:26" ht="24.75" customHeight="1" x14ac:dyDescent="0.2">
      <c r="B308" s="541" t="s">
        <v>93</v>
      </c>
      <c r="C308" s="542"/>
      <c r="D308" s="542"/>
      <c r="E308" s="542"/>
      <c r="F308" s="542"/>
      <c r="G308" s="542"/>
      <c r="H308" s="542"/>
      <c r="I308" s="542"/>
      <c r="J308" s="542"/>
      <c r="K308" s="542"/>
      <c r="L308" s="542"/>
      <c r="M308" s="542"/>
      <c r="N308" s="542"/>
      <c r="O308" s="542"/>
      <c r="P308" s="542"/>
      <c r="Q308" s="201">
        <f>SUM(Q263:Q304)</f>
        <v>0</v>
      </c>
      <c r="R308" s="361"/>
      <c r="S308" s="362"/>
      <c r="T308" s="362"/>
      <c r="U308" s="362"/>
      <c r="V308" s="362"/>
      <c r="W308" s="362"/>
      <c r="X308" s="362"/>
      <c r="Y308" s="362"/>
      <c r="Z308" s="363"/>
    </row>
    <row r="309" spans="2:26" ht="19.5" customHeight="1" x14ac:dyDescent="0.2">
      <c r="B309" s="59" t="s">
        <v>729</v>
      </c>
      <c r="C309" s="529" t="s">
        <v>392</v>
      </c>
      <c r="D309" s="530"/>
      <c r="E309" s="530"/>
      <c r="F309" s="530"/>
      <c r="G309" s="530"/>
      <c r="H309" s="530"/>
      <c r="I309" s="530"/>
      <c r="J309" s="530"/>
      <c r="K309" s="530"/>
      <c r="L309" s="530"/>
      <c r="M309" s="530"/>
      <c r="N309" s="530"/>
      <c r="O309" s="530"/>
      <c r="P309" s="531"/>
      <c r="Q309" s="203"/>
      <c r="R309" s="538"/>
      <c r="S309" s="539"/>
      <c r="T309" s="539"/>
      <c r="U309" s="539"/>
      <c r="V309" s="539"/>
      <c r="W309" s="539"/>
      <c r="X309" s="539"/>
      <c r="Y309" s="539"/>
      <c r="Z309" s="540"/>
    </row>
    <row r="310" spans="2:26" ht="159" customHeight="1" x14ac:dyDescent="0.2">
      <c r="B310" s="11" t="s">
        <v>2188</v>
      </c>
      <c r="C310" s="255" t="s">
        <v>650</v>
      </c>
      <c r="D310" s="256"/>
      <c r="E310" s="256"/>
      <c r="F310" s="256"/>
      <c r="G310" s="257"/>
      <c r="H310" s="43"/>
      <c r="I310" s="255" t="s">
        <v>3380</v>
      </c>
      <c r="J310" s="256"/>
      <c r="K310" s="256"/>
      <c r="L310" s="256"/>
      <c r="M310" s="256"/>
      <c r="N310" s="256"/>
      <c r="O310" s="256"/>
      <c r="P310" s="257"/>
      <c r="Q310" s="16"/>
      <c r="R310" s="391"/>
      <c r="S310" s="392"/>
      <c r="T310" s="392"/>
      <c r="U310" s="392"/>
      <c r="V310" s="392"/>
      <c r="W310" s="392"/>
      <c r="X310" s="392"/>
      <c r="Y310" s="392"/>
      <c r="Z310" s="393"/>
    </row>
    <row r="311" spans="2:26" ht="19.5" customHeight="1" x14ac:dyDescent="0.2">
      <c r="B311" s="11" t="s">
        <v>55</v>
      </c>
      <c r="C311" s="411" t="s">
        <v>651</v>
      </c>
      <c r="D311" s="256"/>
      <c r="E311" s="256"/>
      <c r="F311" s="256"/>
      <c r="G311" s="257"/>
      <c r="H311" s="42" t="s">
        <v>57</v>
      </c>
      <c r="I311" s="388" t="s">
        <v>444</v>
      </c>
      <c r="J311" s="389"/>
      <c r="K311" s="389"/>
      <c r="L311" s="389"/>
      <c r="M311" s="389"/>
      <c r="N311" s="389"/>
      <c r="O311" s="389"/>
      <c r="P311" s="390"/>
      <c r="Q311" s="15"/>
      <c r="R311" s="391"/>
      <c r="S311" s="392"/>
      <c r="T311" s="392"/>
      <c r="U311" s="392"/>
      <c r="V311" s="392"/>
      <c r="W311" s="392"/>
      <c r="X311" s="392"/>
      <c r="Y311" s="392"/>
      <c r="Z311" s="393"/>
    </row>
    <row r="312" spans="2:26" ht="19.5" customHeight="1" x14ac:dyDescent="0.2">
      <c r="B312" s="11" t="s">
        <v>58</v>
      </c>
      <c r="C312" s="411" t="s">
        <v>652</v>
      </c>
      <c r="D312" s="256"/>
      <c r="E312" s="256"/>
      <c r="F312" s="256"/>
      <c r="G312" s="257"/>
      <c r="H312" s="42" t="s">
        <v>57</v>
      </c>
      <c r="I312" s="388" t="s">
        <v>653</v>
      </c>
      <c r="J312" s="389"/>
      <c r="K312" s="389"/>
      <c r="L312" s="389"/>
      <c r="M312" s="389"/>
      <c r="N312" s="389"/>
      <c r="O312" s="389"/>
      <c r="P312" s="390"/>
      <c r="Q312" s="15"/>
      <c r="R312" s="391"/>
      <c r="S312" s="392"/>
      <c r="T312" s="392"/>
      <c r="U312" s="392"/>
      <c r="V312" s="392"/>
      <c r="W312" s="392"/>
      <c r="X312" s="392"/>
      <c r="Y312" s="392"/>
      <c r="Z312" s="393"/>
    </row>
    <row r="313" spans="2:26" ht="19.5" customHeight="1" x14ac:dyDescent="0.2">
      <c r="B313" s="11" t="s">
        <v>59</v>
      </c>
      <c r="C313" s="411" t="s">
        <v>654</v>
      </c>
      <c r="D313" s="256"/>
      <c r="E313" s="256"/>
      <c r="F313" s="256"/>
      <c r="G313" s="257"/>
      <c r="H313" s="42" t="s">
        <v>57</v>
      </c>
      <c r="I313" s="388" t="s">
        <v>444</v>
      </c>
      <c r="J313" s="389"/>
      <c r="K313" s="389"/>
      <c r="L313" s="389"/>
      <c r="M313" s="389"/>
      <c r="N313" s="389"/>
      <c r="O313" s="389"/>
      <c r="P313" s="390"/>
      <c r="Q313" s="15"/>
      <c r="R313" s="391"/>
      <c r="S313" s="392"/>
      <c r="T313" s="392"/>
      <c r="U313" s="392"/>
      <c r="V313" s="392"/>
      <c r="W313" s="392"/>
      <c r="X313" s="392"/>
      <c r="Y313" s="392"/>
      <c r="Z313" s="393"/>
    </row>
    <row r="314" spans="2:26" ht="19.5" customHeight="1" x14ac:dyDescent="0.2">
      <c r="B314" s="11" t="s">
        <v>61</v>
      </c>
      <c r="C314" s="411" t="s">
        <v>655</v>
      </c>
      <c r="D314" s="412"/>
      <c r="E314" s="412"/>
      <c r="F314" s="412"/>
      <c r="G314" s="413"/>
      <c r="H314" s="42" t="s">
        <v>57</v>
      </c>
      <c r="I314" s="388" t="s">
        <v>444</v>
      </c>
      <c r="J314" s="389"/>
      <c r="K314" s="389"/>
      <c r="L314" s="389"/>
      <c r="M314" s="389"/>
      <c r="N314" s="389"/>
      <c r="O314" s="389"/>
      <c r="P314" s="390"/>
      <c r="Q314" s="15"/>
      <c r="R314" s="391"/>
      <c r="S314" s="392"/>
      <c r="T314" s="392"/>
      <c r="U314" s="392"/>
      <c r="V314" s="392"/>
      <c r="W314" s="392"/>
      <c r="X314" s="392"/>
      <c r="Y314" s="392"/>
      <c r="Z314" s="393"/>
    </row>
    <row r="315" spans="2:26" ht="19.5" customHeight="1" x14ac:dyDescent="0.2">
      <c r="B315" s="11" t="s">
        <v>63</v>
      </c>
      <c r="C315" s="411" t="s">
        <v>656</v>
      </c>
      <c r="D315" s="256"/>
      <c r="E315" s="256"/>
      <c r="F315" s="256"/>
      <c r="G315" s="257"/>
      <c r="H315" s="42" t="s">
        <v>57</v>
      </c>
      <c r="I315" s="388" t="s">
        <v>444</v>
      </c>
      <c r="J315" s="389"/>
      <c r="K315" s="389"/>
      <c r="L315" s="389"/>
      <c r="M315" s="389"/>
      <c r="N315" s="389"/>
      <c r="O315" s="389"/>
      <c r="P315" s="390"/>
      <c r="Q315" s="15"/>
      <c r="R315" s="391"/>
      <c r="S315" s="392"/>
      <c r="T315" s="392"/>
      <c r="U315" s="392"/>
      <c r="V315" s="392"/>
      <c r="W315" s="392"/>
      <c r="X315" s="392"/>
      <c r="Y315" s="392"/>
      <c r="Z315" s="393"/>
    </row>
    <row r="316" spans="2:26" ht="19.5" customHeight="1" x14ac:dyDescent="0.2">
      <c r="B316" s="11" t="s">
        <v>65</v>
      </c>
      <c r="C316" s="411" t="s">
        <v>657</v>
      </c>
      <c r="D316" s="256"/>
      <c r="E316" s="256"/>
      <c r="F316" s="256"/>
      <c r="G316" s="257"/>
      <c r="H316" s="42" t="s">
        <v>57</v>
      </c>
      <c r="I316" s="388" t="s">
        <v>658</v>
      </c>
      <c r="J316" s="389"/>
      <c r="K316" s="389"/>
      <c r="L316" s="389"/>
      <c r="M316" s="389"/>
      <c r="N316" s="389"/>
      <c r="O316" s="389"/>
      <c r="P316" s="390"/>
      <c r="Q316" s="15"/>
      <c r="R316" s="391"/>
      <c r="S316" s="392"/>
      <c r="T316" s="392"/>
      <c r="U316" s="392"/>
      <c r="V316" s="392"/>
      <c r="W316" s="392"/>
      <c r="X316" s="392"/>
      <c r="Y316" s="392"/>
      <c r="Z316" s="393"/>
    </row>
    <row r="317" spans="2:26" ht="30" customHeight="1" x14ac:dyDescent="0.2">
      <c r="B317" s="11" t="s">
        <v>68</v>
      </c>
      <c r="C317" s="411" t="s">
        <v>659</v>
      </c>
      <c r="D317" s="256"/>
      <c r="E317" s="256"/>
      <c r="F317" s="256"/>
      <c r="G317" s="257"/>
      <c r="H317" s="42" t="s">
        <v>57</v>
      </c>
      <c r="I317" s="388" t="s">
        <v>1916</v>
      </c>
      <c r="J317" s="389"/>
      <c r="K317" s="389"/>
      <c r="L317" s="389"/>
      <c r="M317" s="389"/>
      <c r="N317" s="389"/>
      <c r="O317" s="389"/>
      <c r="P317" s="390"/>
      <c r="Q317" s="15"/>
      <c r="R317" s="391"/>
      <c r="S317" s="392"/>
      <c r="T317" s="392"/>
      <c r="U317" s="392"/>
      <c r="V317" s="392"/>
      <c r="W317" s="392"/>
      <c r="X317" s="392"/>
      <c r="Y317" s="392"/>
      <c r="Z317" s="393"/>
    </row>
    <row r="318" spans="2:26" ht="19.5" customHeight="1" x14ac:dyDescent="0.2">
      <c r="B318" s="11" t="s">
        <v>71</v>
      </c>
      <c r="C318" s="411" t="s">
        <v>660</v>
      </c>
      <c r="D318" s="256"/>
      <c r="E318" s="256"/>
      <c r="F318" s="256"/>
      <c r="G318" s="257"/>
      <c r="H318" s="42" t="s">
        <v>57</v>
      </c>
      <c r="I318" s="388" t="s">
        <v>661</v>
      </c>
      <c r="J318" s="389"/>
      <c r="K318" s="389"/>
      <c r="L318" s="389"/>
      <c r="M318" s="389"/>
      <c r="N318" s="389"/>
      <c r="O318" s="389"/>
      <c r="P318" s="390"/>
      <c r="Q318" s="15"/>
      <c r="R318" s="391"/>
      <c r="S318" s="392"/>
      <c r="T318" s="392"/>
      <c r="U318" s="392"/>
      <c r="V318" s="392"/>
      <c r="W318" s="392"/>
      <c r="X318" s="392"/>
      <c r="Y318" s="392"/>
      <c r="Z318" s="393"/>
    </row>
    <row r="319" spans="2:26" ht="21" customHeight="1" x14ac:dyDescent="0.2">
      <c r="B319" s="11" t="s">
        <v>74</v>
      </c>
      <c r="C319" s="411" t="s">
        <v>662</v>
      </c>
      <c r="D319" s="256"/>
      <c r="E319" s="256"/>
      <c r="F319" s="256"/>
      <c r="G319" s="257"/>
      <c r="H319" s="42" t="s">
        <v>57</v>
      </c>
      <c r="I319" s="388" t="s">
        <v>661</v>
      </c>
      <c r="J319" s="389"/>
      <c r="K319" s="389"/>
      <c r="L319" s="389"/>
      <c r="M319" s="389"/>
      <c r="N319" s="389"/>
      <c r="O319" s="389"/>
      <c r="P319" s="390"/>
      <c r="Q319" s="15"/>
      <c r="R319" s="391"/>
      <c r="S319" s="392"/>
      <c r="T319" s="392"/>
      <c r="U319" s="392"/>
      <c r="V319" s="392"/>
      <c r="W319" s="392"/>
      <c r="X319" s="392"/>
      <c r="Y319" s="392"/>
      <c r="Z319" s="393"/>
    </row>
    <row r="320" spans="2:26" ht="29.25" customHeight="1" x14ac:dyDescent="0.2">
      <c r="B320" s="11" t="s">
        <v>76</v>
      </c>
      <c r="C320" s="411" t="s">
        <v>663</v>
      </c>
      <c r="D320" s="412"/>
      <c r="E320" s="412"/>
      <c r="F320" s="412"/>
      <c r="G320" s="413"/>
      <c r="H320" s="42" t="s">
        <v>57</v>
      </c>
      <c r="I320" s="388" t="s">
        <v>2972</v>
      </c>
      <c r="J320" s="389"/>
      <c r="K320" s="389"/>
      <c r="L320" s="389"/>
      <c r="M320" s="389"/>
      <c r="N320" s="389"/>
      <c r="O320" s="389"/>
      <c r="P320" s="390"/>
      <c r="Q320" s="15"/>
      <c r="R320" s="391"/>
      <c r="S320" s="392"/>
      <c r="T320" s="392"/>
      <c r="U320" s="392"/>
      <c r="V320" s="392"/>
      <c r="W320" s="392"/>
      <c r="X320" s="392"/>
      <c r="Y320" s="392"/>
      <c r="Z320" s="393"/>
    </row>
    <row r="321" spans="2:26" ht="44.25" customHeight="1" x14ac:dyDescent="0.2">
      <c r="B321" s="11" t="s">
        <v>79</v>
      </c>
      <c r="C321" s="411" t="s">
        <v>664</v>
      </c>
      <c r="D321" s="412"/>
      <c r="E321" s="412"/>
      <c r="F321" s="412"/>
      <c r="G321" s="413"/>
      <c r="H321" s="42" t="s">
        <v>57</v>
      </c>
      <c r="I321" s="417" t="s">
        <v>2973</v>
      </c>
      <c r="J321" s="418"/>
      <c r="K321" s="418"/>
      <c r="L321" s="418"/>
      <c r="M321" s="418"/>
      <c r="N321" s="418"/>
      <c r="O321" s="418"/>
      <c r="P321" s="419"/>
      <c r="Q321" s="15"/>
      <c r="R321" s="391"/>
      <c r="S321" s="392"/>
      <c r="T321" s="392"/>
      <c r="U321" s="392"/>
      <c r="V321" s="392"/>
      <c r="W321" s="392"/>
      <c r="X321" s="392"/>
      <c r="Y321" s="392"/>
      <c r="Z321" s="393"/>
    </row>
    <row r="322" spans="2:26" ht="30" customHeight="1" x14ac:dyDescent="0.2">
      <c r="B322" s="11" t="s">
        <v>2189</v>
      </c>
      <c r="C322" s="255" t="s">
        <v>665</v>
      </c>
      <c r="D322" s="256"/>
      <c r="E322" s="256"/>
      <c r="F322" s="256"/>
      <c r="G322" s="257"/>
      <c r="H322" s="36"/>
      <c r="I322" s="255" t="s">
        <v>666</v>
      </c>
      <c r="J322" s="256"/>
      <c r="K322" s="256"/>
      <c r="L322" s="256"/>
      <c r="M322" s="256"/>
      <c r="N322" s="256"/>
      <c r="O322" s="256"/>
      <c r="P322" s="257"/>
      <c r="Q322" s="15"/>
      <c r="R322" s="391"/>
      <c r="S322" s="392"/>
      <c r="T322" s="392"/>
      <c r="U322" s="392"/>
      <c r="V322" s="392"/>
      <c r="W322" s="392"/>
      <c r="X322" s="392"/>
      <c r="Y322" s="392"/>
      <c r="Z322" s="393"/>
    </row>
    <row r="323" spans="2:26" ht="25.5" customHeight="1" x14ac:dyDescent="0.2">
      <c r="B323" s="262" t="s">
        <v>92</v>
      </c>
      <c r="C323" s="263"/>
      <c r="D323" s="263"/>
      <c r="E323" s="263"/>
      <c r="F323" s="263"/>
      <c r="G323" s="263"/>
      <c r="H323" s="263"/>
      <c r="I323" s="263"/>
      <c r="J323" s="263"/>
      <c r="K323" s="263"/>
      <c r="L323" s="263"/>
      <c r="M323" s="263"/>
      <c r="N323" s="263"/>
      <c r="O323" s="263"/>
      <c r="P323" s="264"/>
      <c r="Q323" s="37">
        <f>COUNTIF(Q310:Q322,"N/A")</f>
        <v>0</v>
      </c>
      <c r="R323" s="361"/>
      <c r="S323" s="362"/>
      <c r="T323" s="362"/>
      <c r="U323" s="362"/>
      <c r="V323" s="362"/>
      <c r="W323" s="362"/>
      <c r="X323" s="362"/>
      <c r="Y323" s="362"/>
      <c r="Z323" s="363"/>
    </row>
    <row r="324" spans="2:26" ht="25.5" customHeight="1" x14ac:dyDescent="0.2">
      <c r="B324" s="266" t="s">
        <v>812</v>
      </c>
      <c r="C324" s="266"/>
      <c r="D324" s="266"/>
      <c r="E324" s="266"/>
      <c r="F324" s="266"/>
      <c r="G324" s="266"/>
      <c r="H324" s="266"/>
      <c r="I324" s="266"/>
      <c r="J324" s="266"/>
      <c r="K324" s="266"/>
      <c r="L324" s="266"/>
      <c r="M324" s="266"/>
      <c r="N324" s="266"/>
      <c r="O324" s="266"/>
      <c r="P324" s="266"/>
      <c r="Q324" s="66">
        <f>COUNTIFS(H310:H322,"M",Q310:Q322,"N/A")</f>
        <v>0</v>
      </c>
      <c r="R324" s="361"/>
      <c r="S324" s="362"/>
      <c r="T324" s="362"/>
      <c r="U324" s="362"/>
      <c r="V324" s="362"/>
      <c r="W324" s="362"/>
      <c r="X324" s="362"/>
      <c r="Y324" s="362"/>
      <c r="Z324" s="363"/>
    </row>
    <row r="325" spans="2:26" ht="25.5" customHeight="1" x14ac:dyDescent="0.2">
      <c r="B325" s="266" t="s">
        <v>813</v>
      </c>
      <c r="C325" s="266"/>
      <c r="D325" s="266"/>
      <c r="E325" s="266"/>
      <c r="F325" s="266"/>
      <c r="G325" s="266"/>
      <c r="H325" s="266"/>
      <c r="I325" s="266"/>
      <c r="J325" s="266"/>
      <c r="K325" s="266"/>
      <c r="L325" s="266"/>
      <c r="M325" s="266"/>
      <c r="N325" s="266"/>
      <c r="O325" s="266"/>
      <c r="P325" s="266"/>
      <c r="Q325" s="66">
        <f>COUNTIFS(H310:H322,"M",Q310:Q322,"1")</f>
        <v>0</v>
      </c>
      <c r="R325" s="361"/>
      <c r="S325" s="362"/>
      <c r="T325" s="362"/>
      <c r="U325" s="362"/>
      <c r="V325" s="362"/>
      <c r="W325" s="362"/>
      <c r="X325" s="362"/>
      <c r="Y325" s="362"/>
      <c r="Z325" s="363"/>
    </row>
    <row r="326" spans="2:26" ht="26.25" customHeight="1" x14ac:dyDescent="0.2">
      <c r="B326" s="262" t="s">
        <v>93</v>
      </c>
      <c r="C326" s="263"/>
      <c r="D326" s="263"/>
      <c r="E326" s="263"/>
      <c r="F326" s="263"/>
      <c r="G326" s="263"/>
      <c r="H326" s="263"/>
      <c r="I326" s="263"/>
      <c r="J326" s="263"/>
      <c r="K326" s="263"/>
      <c r="L326" s="263"/>
      <c r="M326" s="263"/>
      <c r="N326" s="263"/>
      <c r="O326" s="263"/>
      <c r="P326" s="263"/>
      <c r="Q326" s="201">
        <f>SUM(Q310:Q322)</f>
        <v>0</v>
      </c>
      <c r="R326" s="361"/>
      <c r="S326" s="362"/>
      <c r="T326" s="362"/>
      <c r="U326" s="362"/>
      <c r="V326" s="362"/>
      <c r="W326" s="362"/>
      <c r="X326" s="362"/>
      <c r="Y326" s="362"/>
      <c r="Z326" s="363"/>
    </row>
    <row r="327" spans="2:26" ht="19.5" customHeight="1" x14ac:dyDescent="0.2">
      <c r="B327" s="6" t="s">
        <v>744</v>
      </c>
      <c r="C327" s="414" t="s">
        <v>667</v>
      </c>
      <c r="D327" s="415"/>
      <c r="E327" s="415"/>
      <c r="F327" s="415"/>
      <c r="G327" s="415"/>
      <c r="H327" s="415"/>
      <c r="I327" s="415"/>
      <c r="J327" s="415"/>
      <c r="K327" s="415"/>
      <c r="L327" s="415"/>
      <c r="M327" s="415"/>
      <c r="N327" s="415"/>
      <c r="O327" s="415"/>
      <c r="P327" s="416"/>
      <c r="Q327" s="200"/>
      <c r="R327" s="508"/>
      <c r="S327" s="509"/>
      <c r="T327" s="509"/>
      <c r="U327" s="509"/>
      <c r="V327" s="509"/>
      <c r="W327" s="509"/>
      <c r="X327" s="509"/>
      <c r="Y327" s="509"/>
      <c r="Z327" s="510"/>
    </row>
    <row r="328" spans="2:26" ht="19.5" customHeight="1" x14ac:dyDescent="0.2">
      <c r="B328" s="6" t="s">
        <v>745</v>
      </c>
      <c r="C328" s="414" t="s">
        <v>393</v>
      </c>
      <c r="D328" s="415"/>
      <c r="E328" s="415"/>
      <c r="F328" s="415"/>
      <c r="G328" s="415"/>
      <c r="H328" s="415"/>
      <c r="I328" s="415"/>
      <c r="J328" s="415"/>
      <c r="K328" s="415"/>
      <c r="L328" s="415"/>
      <c r="M328" s="415"/>
      <c r="N328" s="415"/>
      <c r="O328" s="415"/>
      <c r="P328" s="416"/>
      <c r="Q328" s="200"/>
      <c r="R328" s="508"/>
      <c r="S328" s="509"/>
      <c r="T328" s="509"/>
      <c r="U328" s="509"/>
      <c r="V328" s="509"/>
      <c r="W328" s="509"/>
      <c r="X328" s="509"/>
      <c r="Y328" s="509"/>
      <c r="Z328" s="510"/>
    </row>
    <row r="329" spans="2:26" ht="87.75" customHeight="1" x14ac:dyDescent="0.2">
      <c r="B329" s="11" t="s">
        <v>2190</v>
      </c>
      <c r="C329" s="255" t="s">
        <v>668</v>
      </c>
      <c r="D329" s="256"/>
      <c r="E329" s="256"/>
      <c r="F329" s="256"/>
      <c r="G329" s="257"/>
      <c r="H329" s="42" t="s">
        <v>57</v>
      </c>
      <c r="I329" s="388" t="s">
        <v>669</v>
      </c>
      <c r="J329" s="389"/>
      <c r="K329" s="389"/>
      <c r="L329" s="389"/>
      <c r="M329" s="389"/>
      <c r="N329" s="389"/>
      <c r="O329" s="389"/>
      <c r="P329" s="390"/>
      <c r="Q329" s="15"/>
      <c r="R329" s="391"/>
      <c r="S329" s="392"/>
      <c r="T329" s="392"/>
      <c r="U329" s="392"/>
      <c r="V329" s="392"/>
      <c r="W329" s="392"/>
      <c r="X329" s="392"/>
      <c r="Y329" s="392"/>
      <c r="Z329" s="393"/>
    </row>
    <row r="330" spans="2:26" s="30" customFormat="1" ht="45" customHeight="1" x14ac:dyDescent="0.2">
      <c r="B330" s="11" t="s">
        <v>2191</v>
      </c>
      <c r="C330" s="255" t="s">
        <v>670</v>
      </c>
      <c r="D330" s="256"/>
      <c r="E330" s="256"/>
      <c r="F330" s="256"/>
      <c r="G330" s="257"/>
      <c r="H330" s="42"/>
      <c r="I330" s="388" t="s">
        <v>671</v>
      </c>
      <c r="J330" s="389"/>
      <c r="K330" s="389"/>
      <c r="L330" s="389"/>
      <c r="M330" s="389"/>
      <c r="N330" s="389"/>
      <c r="O330" s="389"/>
      <c r="P330" s="390"/>
      <c r="Q330" s="15"/>
      <c r="R330" s="391"/>
      <c r="S330" s="392"/>
      <c r="T330" s="392"/>
      <c r="U330" s="392"/>
      <c r="V330" s="392"/>
      <c r="W330" s="392"/>
      <c r="X330" s="392"/>
      <c r="Y330" s="392"/>
      <c r="Z330" s="393"/>
    </row>
    <row r="331" spans="2:26" ht="45" customHeight="1" x14ac:dyDescent="0.2">
      <c r="B331" s="11" t="s">
        <v>2192</v>
      </c>
      <c r="C331" s="255" t="s">
        <v>672</v>
      </c>
      <c r="D331" s="256"/>
      <c r="E331" s="256"/>
      <c r="F331" s="256"/>
      <c r="G331" s="257"/>
      <c r="H331" s="42" t="s">
        <v>57</v>
      </c>
      <c r="I331" s="388" t="s">
        <v>2816</v>
      </c>
      <c r="J331" s="389"/>
      <c r="K331" s="389"/>
      <c r="L331" s="389"/>
      <c r="M331" s="389"/>
      <c r="N331" s="389"/>
      <c r="O331" s="389"/>
      <c r="P331" s="390"/>
      <c r="Q331" s="17"/>
      <c r="R331" s="391"/>
      <c r="S331" s="392"/>
      <c r="T331" s="392"/>
      <c r="U331" s="392"/>
      <c r="V331" s="392"/>
      <c r="W331" s="392"/>
      <c r="X331" s="392"/>
      <c r="Y331" s="392"/>
      <c r="Z331" s="393"/>
    </row>
    <row r="332" spans="2:26" ht="25.5" customHeight="1" x14ac:dyDescent="0.2">
      <c r="B332" s="262" t="s">
        <v>92</v>
      </c>
      <c r="C332" s="263"/>
      <c r="D332" s="263"/>
      <c r="E332" s="263"/>
      <c r="F332" s="263"/>
      <c r="G332" s="263"/>
      <c r="H332" s="263"/>
      <c r="I332" s="263"/>
      <c r="J332" s="263"/>
      <c r="K332" s="263"/>
      <c r="L332" s="263"/>
      <c r="M332" s="263"/>
      <c r="N332" s="263"/>
      <c r="O332" s="263"/>
      <c r="P332" s="264"/>
      <c r="Q332" s="37">
        <f>COUNTIF(Q329:Q331,"N/A")</f>
        <v>0</v>
      </c>
      <c r="R332" s="361"/>
      <c r="S332" s="362"/>
      <c r="T332" s="362"/>
      <c r="U332" s="362"/>
      <c r="V332" s="362"/>
      <c r="W332" s="362"/>
      <c r="X332" s="362"/>
      <c r="Y332" s="362"/>
      <c r="Z332" s="362"/>
    </row>
    <row r="333" spans="2:26" ht="25.5" customHeight="1" x14ac:dyDescent="0.2">
      <c r="B333" s="266" t="s">
        <v>812</v>
      </c>
      <c r="C333" s="266"/>
      <c r="D333" s="266"/>
      <c r="E333" s="266"/>
      <c r="F333" s="266"/>
      <c r="G333" s="266"/>
      <c r="H333" s="266"/>
      <c r="I333" s="266"/>
      <c r="J333" s="266"/>
      <c r="K333" s="266"/>
      <c r="L333" s="266"/>
      <c r="M333" s="266"/>
      <c r="N333" s="266"/>
      <c r="O333" s="266"/>
      <c r="P333" s="266"/>
      <c r="Q333" s="66">
        <f>COUNTIFS(H329:H331,"M",Q329:Q331,"N/A")</f>
        <v>0</v>
      </c>
      <c r="R333" s="361"/>
      <c r="S333" s="362"/>
      <c r="T333" s="362"/>
      <c r="U333" s="362"/>
      <c r="V333" s="362"/>
      <c r="W333" s="362"/>
      <c r="X333" s="362"/>
      <c r="Y333" s="362"/>
      <c r="Z333" s="362"/>
    </row>
    <row r="334" spans="2:26" ht="25.5" customHeight="1" x14ac:dyDescent="0.2">
      <c r="B334" s="266" t="s">
        <v>813</v>
      </c>
      <c r="C334" s="266"/>
      <c r="D334" s="266"/>
      <c r="E334" s="266"/>
      <c r="F334" s="266"/>
      <c r="G334" s="266"/>
      <c r="H334" s="266"/>
      <c r="I334" s="266"/>
      <c r="J334" s="266"/>
      <c r="K334" s="266"/>
      <c r="L334" s="266"/>
      <c r="M334" s="266"/>
      <c r="N334" s="266"/>
      <c r="O334" s="266"/>
      <c r="P334" s="266"/>
      <c r="Q334" s="66">
        <f>COUNTIFS(H329:H331,"M",Q329:Q331,"1")</f>
        <v>0</v>
      </c>
      <c r="R334" s="361"/>
      <c r="S334" s="362"/>
      <c r="T334" s="362"/>
      <c r="U334" s="362"/>
      <c r="V334" s="362"/>
      <c r="W334" s="362"/>
      <c r="X334" s="362"/>
      <c r="Y334" s="362"/>
      <c r="Z334" s="362"/>
    </row>
    <row r="335" spans="2:26" ht="24.95" customHeight="1" x14ac:dyDescent="0.2">
      <c r="B335" s="262" t="s">
        <v>93</v>
      </c>
      <c r="C335" s="263"/>
      <c r="D335" s="263"/>
      <c r="E335" s="263"/>
      <c r="F335" s="263"/>
      <c r="G335" s="263"/>
      <c r="H335" s="263"/>
      <c r="I335" s="263"/>
      <c r="J335" s="263"/>
      <c r="K335" s="263"/>
      <c r="L335" s="263"/>
      <c r="M335" s="263"/>
      <c r="N335" s="263"/>
      <c r="O335" s="263"/>
      <c r="P335" s="263"/>
      <c r="Q335" s="201">
        <f>SUM(Q329:Q331)</f>
        <v>0</v>
      </c>
      <c r="R335" s="361"/>
      <c r="S335" s="362"/>
      <c r="T335" s="362"/>
      <c r="U335" s="362"/>
      <c r="V335" s="362"/>
      <c r="W335" s="362"/>
      <c r="X335" s="362"/>
      <c r="Y335" s="362"/>
      <c r="Z335" s="362"/>
    </row>
    <row r="336" spans="2:26" ht="19.5" customHeight="1" x14ac:dyDescent="0.2">
      <c r="B336" s="6" t="s">
        <v>748</v>
      </c>
      <c r="C336" s="414" t="s">
        <v>394</v>
      </c>
      <c r="D336" s="415"/>
      <c r="E336" s="415"/>
      <c r="F336" s="415"/>
      <c r="G336" s="415"/>
      <c r="H336" s="415"/>
      <c r="I336" s="415"/>
      <c r="J336" s="415"/>
      <c r="K336" s="415"/>
      <c r="L336" s="415"/>
      <c r="M336" s="415"/>
      <c r="N336" s="415"/>
      <c r="O336" s="415"/>
      <c r="P336" s="416"/>
      <c r="Q336" s="200"/>
      <c r="R336" s="508"/>
      <c r="S336" s="509"/>
      <c r="T336" s="509"/>
      <c r="U336" s="509"/>
      <c r="V336" s="509"/>
      <c r="W336" s="509"/>
      <c r="X336" s="509"/>
      <c r="Y336" s="509"/>
      <c r="Z336" s="510"/>
    </row>
    <row r="337" spans="2:26" ht="75.75" customHeight="1" x14ac:dyDescent="0.2">
      <c r="B337" s="11" t="s">
        <v>2193</v>
      </c>
      <c r="C337" s="255" t="s">
        <v>673</v>
      </c>
      <c r="D337" s="256"/>
      <c r="E337" s="256"/>
      <c r="F337" s="256"/>
      <c r="G337" s="257"/>
      <c r="H337" s="47"/>
      <c r="I337" s="431" t="s">
        <v>1917</v>
      </c>
      <c r="J337" s="432"/>
      <c r="K337" s="432"/>
      <c r="L337" s="432"/>
      <c r="M337" s="432"/>
      <c r="N337" s="432"/>
      <c r="O337" s="432"/>
      <c r="P337" s="433"/>
      <c r="Q337" s="16"/>
      <c r="R337" s="391"/>
      <c r="S337" s="392"/>
      <c r="T337" s="392"/>
      <c r="U337" s="392"/>
      <c r="V337" s="392"/>
      <c r="W337" s="392"/>
      <c r="X337" s="392"/>
      <c r="Y337" s="392"/>
      <c r="Z337" s="393"/>
    </row>
    <row r="338" spans="2:26" ht="19.5" customHeight="1" x14ac:dyDescent="0.2">
      <c r="B338" s="11" t="s">
        <v>55</v>
      </c>
      <c r="C338" s="255" t="s">
        <v>674</v>
      </c>
      <c r="D338" s="256" t="s">
        <v>675</v>
      </c>
      <c r="E338" s="256" t="s">
        <v>675</v>
      </c>
      <c r="F338" s="256" t="s">
        <v>675</v>
      </c>
      <c r="G338" s="257" t="s">
        <v>675</v>
      </c>
      <c r="H338" s="36"/>
      <c r="I338" s="388" t="s">
        <v>2974</v>
      </c>
      <c r="J338" s="389"/>
      <c r="K338" s="389"/>
      <c r="L338" s="389"/>
      <c r="M338" s="389"/>
      <c r="N338" s="389"/>
      <c r="O338" s="389"/>
      <c r="P338" s="390"/>
      <c r="Q338" s="15"/>
      <c r="R338" s="391"/>
      <c r="S338" s="392"/>
      <c r="T338" s="392"/>
      <c r="U338" s="392"/>
      <c r="V338" s="392"/>
      <c r="W338" s="392"/>
      <c r="X338" s="392"/>
      <c r="Y338" s="392"/>
      <c r="Z338" s="393"/>
    </row>
    <row r="339" spans="2:26" ht="19.5" customHeight="1" x14ac:dyDescent="0.2">
      <c r="B339" s="11" t="s">
        <v>58</v>
      </c>
      <c r="C339" s="255" t="s">
        <v>676</v>
      </c>
      <c r="D339" s="256" t="s">
        <v>677</v>
      </c>
      <c r="E339" s="256" t="s">
        <v>677</v>
      </c>
      <c r="F339" s="256" t="s">
        <v>677</v>
      </c>
      <c r="G339" s="257" t="s">
        <v>677</v>
      </c>
      <c r="H339" s="36"/>
      <c r="I339" s="388" t="s">
        <v>2974</v>
      </c>
      <c r="J339" s="389"/>
      <c r="K339" s="389"/>
      <c r="L339" s="389"/>
      <c r="M339" s="389"/>
      <c r="N339" s="389"/>
      <c r="O339" s="389"/>
      <c r="P339" s="390"/>
      <c r="Q339" s="15"/>
      <c r="R339" s="391"/>
      <c r="S339" s="392"/>
      <c r="T339" s="392"/>
      <c r="U339" s="392"/>
      <c r="V339" s="392"/>
      <c r="W339" s="392"/>
      <c r="X339" s="392"/>
      <c r="Y339" s="392"/>
      <c r="Z339" s="393"/>
    </row>
    <row r="340" spans="2:26" ht="19.5" customHeight="1" x14ac:dyDescent="0.2">
      <c r="B340" s="11" t="s">
        <v>59</v>
      </c>
      <c r="C340" s="255" t="s">
        <v>678</v>
      </c>
      <c r="D340" s="256" t="s">
        <v>679</v>
      </c>
      <c r="E340" s="256" t="s">
        <v>679</v>
      </c>
      <c r="F340" s="256" t="s">
        <v>679</v>
      </c>
      <c r="G340" s="257" t="s">
        <v>679</v>
      </c>
      <c r="H340" s="36"/>
      <c r="I340" s="388" t="s">
        <v>2974</v>
      </c>
      <c r="J340" s="389"/>
      <c r="K340" s="389"/>
      <c r="L340" s="389"/>
      <c r="M340" s="389"/>
      <c r="N340" s="389"/>
      <c r="O340" s="389"/>
      <c r="P340" s="390"/>
      <c r="Q340" s="15"/>
      <c r="R340" s="391"/>
      <c r="S340" s="392"/>
      <c r="T340" s="392"/>
      <c r="U340" s="392"/>
      <c r="V340" s="392"/>
      <c r="W340" s="392"/>
      <c r="X340" s="392"/>
      <c r="Y340" s="392"/>
      <c r="Z340" s="393"/>
    </row>
    <row r="341" spans="2:26" ht="19.5" customHeight="1" x14ac:dyDescent="0.2">
      <c r="B341" s="11" t="s">
        <v>61</v>
      </c>
      <c r="C341" s="255" t="s">
        <v>680</v>
      </c>
      <c r="D341" s="256" t="s">
        <v>681</v>
      </c>
      <c r="E341" s="256" t="s">
        <v>681</v>
      </c>
      <c r="F341" s="256" t="s">
        <v>681</v>
      </c>
      <c r="G341" s="257" t="s">
        <v>681</v>
      </c>
      <c r="H341" s="36"/>
      <c r="I341" s="388" t="s">
        <v>2974</v>
      </c>
      <c r="J341" s="389"/>
      <c r="K341" s="389"/>
      <c r="L341" s="389"/>
      <c r="M341" s="389"/>
      <c r="N341" s="389"/>
      <c r="O341" s="389"/>
      <c r="P341" s="390"/>
      <c r="Q341" s="15"/>
      <c r="R341" s="391"/>
      <c r="S341" s="392"/>
      <c r="T341" s="392"/>
      <c r="U341" s="392"/>
      <c r="V341" s="392"/>
      <c r="W341" s="392"/>
      <c r="X341" s="392"/>
      <c r="Y341" s="392"/>
      <c r="Z341" s="393"/>
    </row>
    <row r="342" spans="2:26" ht="19.5" customHeight="1" x14ac:dyDescent="0.2">
      <c r="B342" s="11" t="s">
        <v>63</v>
      </c>
      <c r="C342" s="255" t="s">
        <v>682</v>
      </c>
      <c r="D342" s="256" t="s">
        <v>683</v>
      </c>
      <c r="E342" s="256" t="s">
        <v>683</v>
      </c>
      <c r="F342" s="256" t="s">
        <v>683</v>
      </c>
      <c r="G342" s="257" t="s">
        <v>683</v>
      </c>
      <c r="H342" s="36"/>
      <c r="I342" s="388" t="s">
        <v>2974</v>
      </c>
      <c r="J342" s="389"/>
      <c r="K342" s="389"/>
      <c r="L342" s="389"/>
      <c r="M342" s="389"/>
      <c r="N342" s="389"/>
      <c r="O342" s="389"/>
      <c r="P342" s="390"/>
      <c r="Q342" s="15"/>
      <c r="R342" s="391"/>
      <c r="S342" s="392"/>
      <c r="T342" s="392"/>
      <c r="U342" s="392"/>
      <c r="V342" s="392"/>
      <c r="W342" s="392"/>
      <c r="X342" s="392"/>
      <c r="Y342" s="392"/>
      <c r="Z342" s="393"/>
    </row>
    <row r="343" spans="2:26" ht="19.5" customHeight="1" x14ac:dyDescent="0.2">
      <c r="B343" s="11" t="s">
        <v>65</v>
      </c>
      <c r="C343" s="411" t="s">
        <v>684</v>
      </c>
      <c r="D343" s="412" t="s">
        <v>685</v>
      </c>
      <c r="E343" s="412" t="s">
        <v>685</v>
      </c>
      <c r="F343" s="412" t="s">
        <v>685</v>
      </c>
      <c r="G343" s="413" t="s">
        <v>685</v>
      </c>
      <c r="H343" s="36"/>
      <c r="I343" s="388" t="s">
        <v>2974</v>
      </c>
      <c r="J343" s="389"/>
      <c r="K343" s="389"/>
      <c r="L343" s="389"/>
      <c r="M343" s="389"/>
      <c r="N343" s="389"/>
      <c r="O343" s="389"/>
      <c r="P343" s="390"/>
      <c r="Q343" s="15"/>
      <c r="R343" s="391"/>
      <c r="S343" s="392"/>
      <c r="T343" s="392"/>
      <c r="U343" s="392"/>
      <c r="V343" s="392"/>
      <c r="W343" s="392"/>
      <c r="X343" s="392"/>
      <c r="Y343" s="392"/>
      <c r="Z343" s="393"/>
    </row>
    <row r="344" spans="2:26" ht="19.5" customHeight="1" x14ac:dyDescent="0.2">
      <c r="B344" s="11" t="s">
        <v>68</v>
      </c>
      <c r="C344" s="411" t="s">
        <v>686</v>
      </c>
      <c r="D344" s="412" t="s">
        <v>687</v>
      </c>
      <c r="E344" s="412" t="s">
        <v>687</v>
      </c>
      <c r="F344" s="412" t="s">
        <v>687</v>
      </c>
      <c r="G344" s="413" t="s">
        <v>687</v>
      </c>
      <c r="H344" s="36"/>
      <c r="I344" s="388" t="s">
        <v>2974</v>
      </c>
      <c r="J344" s="389"/>
      <c r="K344" s="389"/>
      <c r="L344" s="389"/>
      <c r="M344" s="389"/>
      <c r="N344" s="389"/>
      <c r="O344" s="389"/>
      <c r="P344" s="390"/>
      <c r="Q344" s="15"/>
      <c r="R344" s="391"/>
      <c r="S344" s="392"/>
      <c r="T344" s="392"/>
      <c r="U344" s="392"/>
      <c r="V344" s="392"/>
      <c r="W344" s="392"/>
      <c r="X344" s="392"/>
      <c r="Y344" s="392"/>
      <c r="Z344" s="393"/>
    </row>
    <row r="345" spans="2:26" ht="19.5" customHeight="1" x14ac:dyDescent="0.2">
      <c r="B345" s="11" t="s">
        <v>71</v>
      </c>
      <c r="C345" s="411" t="s">
        <v>688</v>
      </c>
      <c r="D345" s="412" t="s">
        <v>689</v>
      </c>
      <c r="E345" s="412" t="s">
        <v>689</v>
      </c>
      <c r="F345" s="412" t="s">
        <v>689</v>
      </c>
      <c r="G345" s="413" t="s">
        <v>689</v>
      </c>
      <c r="H345" s="36"/>
      <c r="I345" s="388" t="s">
        <v>2974</v>
      </c>
      <c r="J345" s="389"/>
      <c r="K345" s="389"/>
      <c r="L345" s="389"/>
      <c r="M345" s="389"/>
      <c r="N345" s="389"/>
      <c r="O345" s="389"/>
      <c r="P345" s="390"/>
      <c r="Q345" s="15"/>
      <c r="R345" s="391"/>
      <c r="S345" s="392"/>
      <c r="T345" s="392"/>
      <c r="U345" s="392"/>
      <c r="V345" s="392"/>
      <c r="W345" s="392"/>
      <c r="X345" s="392"/>
      <c r="Y345" s="392"/>
      <c r="Z345" s="393"/>
    </row>
    <row r="346" spans="2:26" ht="21.75" customHeight="1" x14ac:dyDescent="0.2">
      <c r="B346" s="11" t="s">
        <v>74</v>
      </c>
      <c r="C346" s="411" t="s">
        <v>690</v>
      </c>
      <c r="D346" s="412" t="s">
        <v>691</v>
      </c>
      <c r="E346" s="412" t="s">
        <v>691</v>
      </c>
      <c r="F346" s="412" t="s">
        <v>691</v>
      </c>
      <c r="G346" s="413" t="s">
        <v>691</v>
      </c>
      <c r="H346" s="36"/>
      <c r="I346" s="388" t="s">
        <v>2974</v>
      </c>
      <c r="J346" s="389"/>
      <c r="K346" s="389"/>
      <c r="L346" s="389"/>
      <c r="M346" s="389"/>
      <c r="N346" s="389"/>
      <c r="O346" s="389"/>
      <c r="P346" s="390"/>
      <c r="Q346" s="15"/>
      <c r="R346" s="391"/>
      <c r="S346" s="392"/>
      <c r="T346" s="392"/>
      <c r="U346" s="392"/>
      <c r="V346" s="392"/>
      <c r="W346" s="392"/>
      <c r="X346" s="392"/>
      <c r="Y346" s="392"/>
      <c r="Z346" s="393"/>
    </row>
    <row r="347" spans="2:26" ht="21" customHeight="1" x14ac:dyDescent="0.2">
      <c r="B347" s="11" t="s">
        <v>2193</v>
      </c>
      <c r="C347" s="411" t="s">
        <v>692</v>
      </c>
      <c r="D347" s="256" t="s">
        <v>692</v>
      </c>
      <c r="E347" s="256" t="s">
        <v>692</v>
      </c>
      <c r="F347" s="256" t="s">
        <v>692</v>
      </c>
      <c r="G347" s="257" t="s">
        <v>692</v>
      </c>
      <c r="H347" s="36"/>
      <c r="I347" s="388" t="s">
        <v>2974</v>
      </c>
      <c r="J347" s="389"/>
      <c r="K347" s="389"/>
      <c r="L347" s="389"/>
      <c r="M347" s="389"/>
      <c r="N347" s="389"/>
      <c r="O347" s="389"/>
      <c r="P347" s="390"/>
      <c r="Q347" s="15"/>
      <c r="R347" s="391"/>
      <c r="S347" s="392"/>
      <c r="T347" s="392"/>
      <c r="U347" s="392"/>
      <c r="V347" s="392"/>
      <c r="W347" s="392"/>
      <c r="X347" s="392"/>
      <c r="Y347" s="392"/>
      <c r="Z347" s="393"/>
    </row>
    <row r="348" spans="2:26" ht="25.5" customHeight="1" x14ac:dyDescent="0.2">
      <c r="B348" s="262" t="s">
        <v>92</v>
      </c>
      <c r="C348" s="263"/>
      <c r="D348" s="263"/>
      <c r="E348" s="263"/>
      <c r="F348" s="263"/>
      <c r="G348" s="263"/>
      <c r="H348" s="263"/>
      <c r="I348" s="263"/>
      <c r="J348" s="263"/>
      <c r="K348" s="263"/>
      <c r="L348" s="263"/>
      <c r="M348" s="263"/>
      <c r="N348" s="263"/>
      <c r="O348" s="263"/>
      <c r="P348" s="264"/>
      <c r="Q348" s="37">
        <f>COUNTIF(Q337:Q347,"N/A")</f>
        <v>0</v>
      </c>
      <c r="R348" s="361"/>
      <c r="S348" s="362"/>
      <c r="T348" s="362"/>
      <c r="U348" s="362"/>
      <c r="V348" s="362"/>
      <c r="W348" s="362"/>
      <c r="X348" s="362"/>
      <c r="Y348" s="362"/>
      <c r="Z348" s="363"/>
    </row>
    <row r="349" spans="2:26" ht="25.5" customHeight="1" x14ac:dyDescent="0.2">
      <c r="B349" s="266" t="s">
        <v>812</v>
      </c>
      <c r="C349" s="266"/>
      <c r="D349" s="266"/>
      <c r="E349" s="266"/>
      <c r="F349" s="266"/>
      <c r="G349" s="266"/>
      <c r="H349" s="266"/>
      <c r="I349" s="266"/>
      <c r="J349" s="266"/>
      <c r="K349" s="266"/>
      <c r="L349" s="266"/>
      <c r="M349" s="266"/>
      <c r="N349" s="266"/>
      <c r="O349" s="266"/>
      <c r="P349" s="266"/>
      <c r="Q349" s="66">
        <f>COUNTIFS(H337:H347,"M",Q337:Q347,"N/A")</f>
        <v>0</v>
      </c>
      <c r="R349" s="361"/>
      <c r="S349" s="362"/>
      <c r="T349" s="362"/>
      <c r="U349" s="362"/>
      <c r="V349" s="362"/>
      <c r="W349" s="362"/>
      <c r="X349" s="362"/>
      <c r="Y349" s="362"/>
      <c r="Z349" s="363"/>
    </row>
    <row r="350" spans="2:26" ht="25.5" customHeight="1" x14ac:dyDescent="0.2">
      <c r="B350" s="266" t="s">
        <v>813</v>
      </c>
      <c r="C350" s="266"/>
      <c r="D350" s="266"/>
      <c r="E350" s="266"/>
      <c r="F350" s="266"/>
      <c r="G350" s="266"/>
      <c r="H350" s="266"/>
      <c r="I350" s="266"/>
      <c r="J350" s="266"/>
      <c r="K350" s="266"/>
      <c r="L350" s="266"/>
      <c r="M350" s="266"/>
      <c r="N350" s="266"/>
      <c r="O350" s="266"/>
      <c r="P350" s="266"/>
      <c r="Q350" s="66">
        <f>COUNTIFS(H337:H347,"M",Q337:Q347,"1")</f>
        <v>0</v>
      </c>
      <c r="R350" s="361"/>
      <c r="S350" s="362"/>
      <c r="T350" s="362"/>
      <c r="U350" s="362"/>
      <c r="V350" s="362"/>
      <c r="W350" s="362"/>
      <c r="X350" s="362"/>
      <c r="Y350" s="362"/>
      <c r="Z350" s="363"/>
    </row>
    <row r="351" spans="2:26" ht="25.5" customHeight="1" x14ac:dyDescent="0.2">
      <c r="B351" s="262" t="s">
        <v>93</v>
      </c>
      <c r="C351" s="263"/>
      <c r="D351" s="263"/>
      <c r="E351" s="263"/>
      <c r="F351" s="263"/>
      <c r="G351" s="263"/>
      <c r="H351" s="263"/>
      <c r="I351" s="263"/>
      <c r="J351" s="263"/>
      <c r="K351" s="263"/>
      <c r="L351" s="263"/>
      <c r="M351" s="263"/>
      <c r="N351" s="263"/>
      <c r="O351" s="263"/>
      <c r="P351" s="263"/>
      <c r="Q351" s="201">
        <f>SUM(Q337:Q347)</f>
        <v>0</v>
      </c>
      <c r="R351" s="361"/>
      <c r="S351" s="362"/>
      <c r="T351" s="362"/>
      <c r="U351" s="362"/>
      <c r="V351" s="362"/>
      <c r="W351" s="362"/>
      <c r="X351" s="362"/>
      <c r="Y351" s="362"/>
      <c r="Z351" s="363"/>
    </row>
    <row r="352" spans="2:26" ht="19.5" customHeight="1" x14ac:dyDescent="0.2">
      <c r="B352" s="6">
        <v>10</v>
      </c>
      <c r="C352" s="414" t="s">
        <v>693</v>
      </c>
      <c r="D352" s="415"/>
      <c r="E352" s="415"/>
      <c r="F352" s="415"/>
      <c r="G352" s="415"/>
      <c r="H352" s="415"/>
      <c r="I352" s="415"/>
      <c r="J352" s="415"/>
      <c r="K352" s="415"/>
      <c r="L352" s="415"/>
      <c r="M352" s="415"/>
      <c r="N352" s="415"/>
      <c r="O352" s="415"/>
      <c r="P352" s="416"/>
      <c r="Q352" s="200"/>
      <c r="R352" s="508"/>
      <c r="S352" s="509"/>
      <c r="T352" s="509"/>
      <c r="U352" s="509"/>
      <c r="V352" s="509"/>
      <c r="W352" s="509"/>
      <c r="X352" s="509"/>
      <c r="Y352" s="509"/>
      <c r="Z352" s="510"/>
    </row>
    <row r="353" spans="2:26" ht="19.5" customHeight="1" x14ac:dyDescent="0.2">
      <c r="B353" s="6" t="s">
        <v>841</v>
      </c>
      <c r="C353" s="414" t="s">
        <v>695</v>
      </c>
      <c r="D353" s="415"/>
      <c r="E353" s="415"/>
      <c r="F353" s="415"/>
      <c r="G353" s="415"/>
      <c r="H353" s="415"/>
      <c r="I353" s="415"/>
      <c r="J353" s="415"/>
      <c r="K353" s="415"/>
      <c r="L353" s="415"/>
      <c r="M353" s="415"/>
      <c r="N353" s="415"/>
      <c r="O353" s="415"/>
      <c r="P353" s="416"/>
      <c r="Q353" s="200"/>
      <c r="R353" s="508"/>
      <c r="S353" s="509"/>
      <c r="T353" s="509"/>
      <c r="U353" s="509"/>
      <c r="V353" s="509"/>
      <c r="W353" s="509"/>
      <c r="X353" s="509"/>
      <c r="Y353" s="509"/>
      <c r="Z353" s="510"/>
    </row>
    <row r="354" spans="2:26" ht="86.25" customHeight="1" x14ac:dyDescent="0.2">
      <c r="B354" s="11" t="s">
        <v>843</v>
      </c>
      <c r="C354" s="255" t="s">
        <v>697</v>
      </c>
      <c r="D354" s="256"/>
      <c r="E354" s="256"/>
      <c r="F354" s="256"/>
      <c r="G354" s="257"/>
      <c r="H354" s="36"/>
      <c r="I354" s="388" t="s">
        <v>3452</v>
      </c>
      <c r="J354" s="389"/>
      <c r="K354" s="389"/>
      <c r="L354" s="389"/>
      <c r="M354" s="389"/>
      <c r="N354" s="389"/>
      <c r="O354" s="389"/>
      <c r="P354" s="390"/>
      <c r="Q354" s="15"/>
      <c r="R354" s="391"/>
      <c r="S354" s="392"/>
      <c r="T354" s="392"/>
      <c r="U354" s="392"/>
      <c r="V354" s="392"/>
      <c r="W354" s="392"/>
      <c r="X354" s="392"/>
      <c r="Y354" s="392"/>
      <c r="Z354" s="393"/>
    </row>
    <row r="355" spans="2:26" ht="30" customHeight="1" x14ac:dyDescent="0.2">
      <c r="B355" s="11" t="s">
        <v>2194</v>
      </c>
      <c r="C355" s="255" t="s">
        <v>2840</v>
      </c>
      <c r="D355" s="256"/>
      <c r="E355" s="256"/>
      <c r="F355" s="256"/>
      <c r="G355" s="257"/>
      <c r="H355" s="36"/>
      <c r="I355" s="521" t="s">
        <v>699</v>
      </c>
      <c r="J355" s="522"/>
      <c r="K355" s="522"/>
      <c r="L355" s="522"/>
      <c r="M355" s="522"/>
      <c r="N355" s="522"/>
      <c r="O355" s="522"/>
      <c r="P355" s="523"/>
      <c r="Q355" s="15"/>
      <c r="R355" s="391"/>
      <c r="S355" s="392"/>
      <c r="T355" s="392"/>
      <c r="U355" s="392"/>
      <c r="V355" s="392"/>
      <c r="W355" s="392"/>
      <c r="X355" s="392"/>
      <c r="Y355" s="392"/>
      <c r="Z355" s="393"/>
    </row>
    <row r="356" spans="2:26" ht="30" customHeight="1" x14ac:dyDescent="0.2">
      <c r="B356" s="11" t="s">
        <v>2195</v>
      </c>
      <c r="C356" s="255" t="s">
        <v>700</v>
      </c>
      <c r="D356" s="256"/>
      <c r="E356" s="256"/>
      <c r="F356" s="256"/>
      <c r="G356" s="257"/>
      <c r="H356" s="42" t="s">
        <v>57</v>
      </c>
      <c r="I356" s="388" t="s">
        <v>701</v>
      </c>
      <c r="J356" s="389"/>
      <c r="K356" s="389"/>
      <c r="L356" s="389"/>
      <c r="M356" s="389"/>
      <c r="N356" s="389"/>
      <c r="O356" s="389"/>
      <c r="P356" s="390"/>
      <c r="Q356" s="15"/>
      <c r="R356" s="391"/>
      <c r="S356" s="392"/>
      <c r="T356" s="392"/>
      <c r="U356" s="392"/>
      <c r="V356" s="392"/>
      <c r="W356" s="392"/>
      <c r="X356" s="392"/>
      <c r="Y356" s="392"/>
      <c r="Z356" s="393"/>
    </row>
    <row r="357" spans="2:26" ht="30" customHeight="1" x14ac:dyDescent="0.2">
      <c r="B357" s="11" t="s">
        <v>2196</v>
      </c>
      <c r="C357" s="255" t="s">
        <v>702</v>
      </c>
      <c r="D357" s="256"/>
      <c r="E357" s="256"/>
      <c r="F357" s="256"/>
      <c r="G357" s="257"/>
      <c r="H357" s="42"/>
      <c r="I357" s="388" t="s">
        <v>1167</v>
      </c>
      <c r="J357" s="389"/>
      <c r="K357" s="389"/>
      <c r="L357" s="389"/>
      <c r="M357" s="389"/>
      <c r="N357" s="389"/>
      <c r="O357" s="389"/>
      <c r="P357" s="390"/>
      <c r="Q357" s="15"/>
      <c r="R357" s="391"/>
      <c r="S357" s="392"/>
      <c r="T357" s="392"/>
      <c r="U357" s="392"/>
      <c r="V357" s="392"/>
      <c r="W357" s="392"/>
      <c r="X357" s="392"/>
      <c r="Y357" s="392"/>
      <c r="Z357" s="393"/>
    </row>
    <row r="358" spans="2:26" ht="33" customHeight="1" x14ac:dyDescent="0.2">
      <c r="B358" s="11" t="s">
        <v>2197</v>
      </c>
      <c r="C358" s="255" t="s">
        <v>704</v>
      </c>
      <c r="D358" s="256"/>
      <c r="E358" s="256"/>
      <c r="F358" s="256"/>
      <c r="G358" s="257"/>
      <c r="H358" s="42" t="s">
        <v>57</v>
      </c>
      <c r="I358" s="388" t="s">
        <v>2835</v>
      </c>
      <c r="J358" s="389"/>
      <c r="K358" s="389"/>
      <c r="L358" s="389"/>
      <c r="M358" s="389"/>
      <c r="N358" s="389"/>
      <c r="O358" s="389"/>
      <c r="P358" s="390"/>
      <c r="Q358" s="15"/>
      <c r="R358" s="391"/>
      <c r="S358" s="392"/>
      <c r="T358" s="392"/>
      <c r="U358" s="392"/>
      <c r="V358" s="392"/>
      <c r="W358" s="392"/>
      <c r="X358" s="392"/>
      <c r="Y358" s="392"/>
      <c r="Z358" s="393"/>
    </row>
    <row r="359" spans="2:26" ht="19.5" customHeight="1" x14ac:dyDescent="0.2">
      <c r="B359" s="11" t="s">
        <v>2198</v>
      </c>
      <c r="C359" s="255" t="s">
        <v>705</v>
      </c>
      <c r="D359" s="256"/>
      <c r="E359" s="256"/>
      <c r="F359" s="256"/>
      <c r="G359" s="257"/>
      <c r="H359" s="42" t="s">
        <v>57</v>
      </c>
      <c r="I359" s="388" t="s">
        <v>706</v>
      </c>
      <c r="J359" s="389"/>
      <c r="K359" s="389"/>
      <c r="L359" s="389"/>
      <c r="M359" s="389"/>
      <c r="N359" s="389"/>
      <c r="O359" s="389"/>
      <c r="P359" s="390"/>
      <c r="Q359" s="15"/>
      <c r="R359" s="391"/>
      <c r="S359" s="392"/>
      <c r="T359" s="392"/>
      <c r="U359" s="392"/>
      <c r="V359" s="392"/>
      <c r="W359" s="392"/>
      <c r="X359" s="392"/>
      <c r="Y359" s="392"/>
      <c r="Z359" s="393"/>
    </row>
    <row r="360" spans="2:26" ht="30" customHeight="1" x14ac:dyDescent="0.2">
      <c r="B360" s="11" t="s">
        <v>2199</v>
      </c>
      <c r="C360" s="255" t="s">
        <v>707</v>
      </c>
      <c r="D360" s="256"/>
      <c r="E360" s="256"/>
      <c r="F360" s="256"/>
      <c r="G360" s="257"/>
      <c r="H360" s="42" t="s">
        <v>57</v>
      </c>
      <c r="I360" s="388" t="s">
        <v>1918</v>
      </c>
      <c r="J360" s="389"/>
      <c r="K360" s="389"/>
      <c r="L360" s="389"/>
      <c r="M360" s="389"/>
      <c r="N360" s="389"/>
      <c r="O360" s="389"/>
      <c r="P360" s="390"/>
      <c r="Q360" s="15"/>
      <c r="R360" s="391"/>
      <c r="S360" s="392"/>
      <c r="T360" s="392"/>
      <c r="U360" s="392"/>
      <c r="V360" s="392"/>
      <c r="W360" s="392"/>
      <c r="X360" s="392"/>
      <c r="Y360" s="392"/>
      <c r="Z360" s="393"/>
    </row>
    <row r="361" spans="2:26" ht="30" customHeight="1" x14ac:dyDescent="0.2">
      <c r="B361" s="11" t="s">
        <v>2200</v>
      </c>
      <c r="C361" s="255" t="s">
        <v>2831</v>
      </c>
      <c r="D361" s="256"/>
      <c r="E361" s="256"/>
      <c r="F361" s="256"/>
      <c r="G361" s="257"/>
      <c r="H361" s="42" t="s">
        <v>57</v>
      </c>
      <c r="I361" s="388" t="s">
        <v>2832</v>
      </c>
      <c r="J361" s="389"/>
      <c r="K361" s="389"/>
      <c r="L361" s="389"/>
      <c r="M361" s="389"/>
      <c r="N361" s="389"/>
      <c r="O361" s="389"/>
      <c r="P361" s="390"/>
      <c r="Q361" s="15"/>
      <c r="R361" s="391"/>
      <c r="S361" s="392"/>
      <c r="T361" s="392"/>
      <c r="U361" s="392"/>
      <c r="V361" s="392"/>
      <c r="W361" s="392"/>
      <c r="X361" s="392"/>
      <c r="Y361" s="392"/>
      <c r="Z361" s="393"/>
    </row>
    <row r="362" spans="2:26" ht="30" customHeight="1" x14ac:dyDescent="0.2">
      <c r="B362" s="11" t="s">
        <v>2201</v>
      </c>
      <c r="C362" s="255" t="s">
        <v>708</v>
      </c>
      <c r="D362" s="256"/>
      <c r="E362" s="256"/>
      <c r="F362" s="256"/>
      <c r="G362" s="257"/>
      <c r="H362" s="42" t="s">
        <v>57</v>
      </c>
      <c r="I362" s="388" t="s">
        <v>709</v>
      </c>
      <c r="J362" s="389"/>
      <c r="K362" s="389"/>
      <c r="L362" s="389"/>
      <c r="M362" s="389"/>
      <c r="N362" s="389"/>
      <c r="O362" s="389"/>
      <c r="P362" s="390"/>
      <c r="Q362" s="15"/>
      <c r="R362" s="391"/>
      <c r="S362" s="392"/>
      <c r="T362" s="392"/>
      <c r="U362" s="392"/>
      <c r="V362" s="392"/>
      <c r="W362" s="392"/>
      <c r="X362" s="392"/>
      <c r="Y362" s="392"/>
      <c r="Z362" s="393"/>
    </row>
    <row r="363" spans="2:26" ht="45" customHeight="1" x14ac:dyDescent="0.2">
      <c r="B363" s="11" t="s">
        <v>2202</v>
      </c>
      <c r="C363" s="255" t="s">
        <v>710</v>
      </c>
      <c r="D363" s="256"/>
      <c r="E363" s="256"/>
      <c r="F363" s="256"/>
      <c r="G363" s="257"/>
      <c r="H363" s="36"/>
      <c r="I363" s="388" t="s">
        <v>711</v>
      </c>
      <c r="J363" s="389"/>
      <c r="K363" s="389"/>
      <c r="L363" s="389"/>
      <c r="M363" s="389"/>
      <c r="N363" s="389"/>
      <c r="O363" s="389"/>
      <c r="P363" s="390"/>
      <c r="Q363" s="15"/>
      <c r="R363" s="391"/>
      <c r="S363" s="392"/>
      <c r="T363" s="392"/>
      <c r="U363" s="392"/>
      <c r="V363" s="392"/>
      <c r="W363" s="392"/>
      <c r="X363" s="392"/>
      <c r="Y363" s="392"/>
      <c r="Z363" s="393"/>
    </row>
    <row r="364" spans="2:26" ht="60" customHeight="1" x14ac:dyDescent="0.2">
      <c r="B364" s="11" t="s">
        <v>2203</v>
      </c>
      <c r="C364" s="255" t="s">
        <v>712</v>
      </c>
      <c r="D364" s="256"/>
      <c r="E364" s="256"/>
      <c r="F364" s="256"/>
      <c r="G364" s="257"/>
      <c r="H364" s="36"/>
      <c r="I364" s="388" t="s">
        <v>713</v>
      </c>
      <c r="J364" s="389"/>
      <c r="K364" s="389"/>
      <c r="L364" s="389"/>
      <c r="M364" s="389"/>
      <c r="N364" s="389"/>
      <c r="O364" s="389"/>
      <c r="P364" s="390"/>
      <c r="Q364" s="15"/>
      <c r="R364" s="391"/>
      <c r="S364" s="392"/>
      <c r="T364" s="392"/>
      <c r="U364" s="392"/>
      <c r="V364" s="392"/>
      <c r="W364" s="392"/>
      <c r="X364" s="392"/>
      <c r="Y364" s="392"/>
      <c r="Z364" s="393"/>
    </row>
    <row r="365" spans="2:26" ht="34.5" customHeight="1" x14ac:dyDescent="0.2">
      <c r="B365" s="11" t="s">
        <v>2204</v>
      </c>
      <c r="C365" s="255" t="s">
        <v>715</v>
      </c>
      <c r="D365" s="256"/>
      <c r="E365" s="256"/>
      <c r="F365" s="256"/>
      <c r="G365" s="257"/>
      <c r="H365" s="36"/>
      <c r="I365" s="388" t="s">
        <v>716</v>
      </c>
      <c r="J365" s="389"/>
      <c r="K365" s="389"/>
      <c r="L365" s="389"/>
      <c r="M365" s="389"/>
      <c r="N365" s="389"/>
      <c r="O365" s="389"/>
      <c r="P365" s="390"/>
      <c r="Q365" s="15"/>
      <c r="R365" s="391"/>
      <c r="S365" s="392"/>
      <c r="T365" s="392"/>
      <c r="U365" s="392"/>
      <c r="V365" s="392"/>
      <c r="W365" s="392"/>
      <c r="X365" s="392"/>
      <c r="Y365" s="392"/>
      <c r="Z365" s="393"/>
    </row>
    <row r="366" spans="2:26" ht="34.5" customHeight="1" x14ac:dyDescent="0.2">
      <c r="B366" s="11" t="s">
        <v>2205</v>
      </c>
      <c r="C366" s="255" t="s">
        <v>717</v>
      </c>
      <c r="D366" s="256"/>
      <c r="E366" s="256"/>
      <c r="F366" s="256"/>
      <c r="G366" s="257"/>
      <c r="H366" s="36"/>
      <c r="I366" s="388" t="s">
        <v>718</v>
      </c>
      <c r="J366" s="389"/>
      <c r="K366" s="389"/>
      <c r="L366" s="389"/>
      <c r="M366" s="389"/>
      <c r="N366" s="389"/>
      <c r="O366" s="389"/>
      <c r="P366" s="390"/>
      <c r="Q366" s="15"/>
      <c r="R366" s="391"/>
      <c r="S366" s="392"/>
      <c r="T366" s="392"/>
      <c r="U366" s="392"/>
      <c r="V366" s="392"/>
      <c r="W366" s="392"/>
      <c r="X366" s="392"/>
      <c r="Y366" s="392"/>
      <c r="Z366" s="393"/>
    </row>
    <row r="367" spans="2:26" ht="33.75" customHeight="1" x14ac:dyDescent="0.2">
      <c r="B367" s="11" t="s">
        <v>2206</v>
      </c>
      <c r="C367" s="255" t="s">
        <v>2841</v>
      </c>
      <c r="D367" s="256"/>
      <c r="E367" s="256"/>
      <c r="F367" s="256"/>
      <c r="G367" s="257"/>
      <c r="H367" s="42" t="s">
        <v>57</v>
      </c>
      <c r="I367" s="388" t="s">
        <v>3381</v>
      </c>
      <c r="J367" s="389"/>
      <c r="K367" s="389"/>
      <c r="L367" s="389"/>
      <c r="M367" s="389"/>
      <c r="N367" s="389"/>
      <c r="O367" s="389"/>
      <c r="P367" s="390"/>
      <c r="Q367" s="17"/>
      <c r="R367" s="391"/>
      <c r="S367" s="392"/>
      <c r="T367" s="392"/>
      <c r="U367" s="392"/>
      <c r="V367" s="392"/>
      <c r="W367" s="392"/>
      <c r="X367" s="392"/>
      <c r="Y367" s="392"/>
      <c r="Z367" s="393"/>
    </row>
    <row r="368" spans="2:26" ht="25.5" customHeight="1" x14ac:dyDescent="0.2">
      <c r="B368" s="262" t="s">
        <v>92</v>
      </c>
      <c r="C368" s="263"/>
      <c r="D368" s="263"/>
      <c r="E368" s="263"/>
      <c r="F368" s="263"/>
      <c r="G368" s="263"/>
      <c r="H368" s="263"/>
      <c r="I368" s="263"/>
      <c r="J368" s="263"/>
      <c r="K368" s="263"/>
      <c r="L368" s="263"/>
      <c r="M368" s="263"/>
      <c r="N368" s="263"/>
      <c r="O368" s="263"/>
      <c r="P368" s="264"/>
      <c r="Q368" s="37">
        <f>COUNTIF(Q354:Q367,"N/A")</f>
        <v>0</v>
      </c>
      <c r="R368" s="361"/>
      <c r="S368" s="362"/>
      <c r="T368" s="362"/>
      <c r="U368" s="362"/>
      <c r="V368" s="362"/>
      <c r="W368" s="362"/>
      <c r="X368" s="362"/>
      <c r="Y368" s="362"/>
      <c r="Z368" s="363"/>
    </row>
    <row r="369" spans="2:26" ht="25.5" customHeight="1" x14ac:dyDescent="0.2">
      <c r="B369" s="266" t="s">
        <v>812</v>
      </c>
      <c r="C369" s="266"/>
      <c r="D369" s="266"/>
      <c r="E369" s="266"/>
      <c r="F369" s="266"/>
      <c r="G369" s="266"/>
      <c r="H369" s="266"/>
      <c r="I369" s="266"/>
      <c r="J369" s="266"/>
      <c r="K369" s="266"/>
      <c r="L369" s="266"/>
      <c r="M369" s="266"/>
      <c r="N369" s="266"/>
      <c r="O369" s="266"/>
      <c r="P369" s="266"/>
      <c r="Q369" s="66">
        <f>COUNTIFS(H354:H367,"M",Q354:Q367,"N/A")</f>
        <v>0</v>
      </c>
      <c r="R369" s="361"/>
      <c r="S369" s="362"/>
      <c r="T369" s="362"/>
      <c r="U369" s="362"/>
      <c r="V369" s="362"/>
      <c r="W369" s="362"/>
      <c r="X369" s="362"/>
      <c r="Y369" s="362"/>
      <c r="Z369" s="363"/>
    </row>
    <row r="370" spans="2:26" ht="25.5" customHeight="1" x14ac:dyDescent="0.2">
      <c r="B370" s="266" t="s">
        <v>813</v>
      </c>
      <c r="C370" s="266"/>
      <c r="D370" s="266"/>
      <c r="E370" s="266"/>
      <c r="F370" s="266"/>
      <c r="G370" s="266"/>
      <c r="H370" s="266"/>
      <c r="I370" s="266"/>
      <c r="J370" s="266"/>
      <c r="K370" s="266"/>
      <c r="L370" s="266"/>
      <c r="M370" s="266"/>
      <c r="N370" s="266"/>
      <c r="O370" s="266"/>
      <c r="P370" s="266"/>
      <c r="Q370" s="66">
        <f>COUNTIFS(H354:H367,"M",Q354:Q367,"1")</f>
        <v>0</v>
      </c>
      <c r="R370" s="361"/>
      <c r="S370" s="362"/>
      <c r="T370" s="362"/>
      <c r="U370" s="362"/>
      <c r="V370" s="362"/>
      <c r="W370" s="362"/>
      <c r="X370" s="362"/>
      <c r="Y370" s="362"/>
      <c r="Z370" s="363"/>
    </row>
    <row r="371" spans="2:26" ht="25.5" customHeight="1" x14ac:dyDescent="0.2">
      <c r="B371" s="262" t="s">
        <v>93</v>
      </c>
      <c r="C371" s="263"/>
      <c r="D371" s="263"/>
      <c r="E371" s="263"/>
      <c r="F371" s="263"/>
      <c r="G371" s="263"/>
      <c r="H371" s="263"/>
      <c r="I371" s="263"/>
      <c r="J371" s="263"/>
      <c r="K371" s="263"/>
      <c r="L371" s="263"/>
      <c r="M371" s="263"/>
      <c r="N371" s="263"/>
      <c r="O371" s="263"/>
      <c r="P371" s="263"/>
      <c r="Q371" s="201">
        <f>SUM(Q354:Q367)</f>
        <v>0</v>
      </c>
      <c r="R371" s="361"/>
      <c r="S371" s="362"/>
      <c r="T371" s="362"/>
      <c r="U371" s="362"/>
      <c r="V371" s="362"/>
      <c r="W371" s="362"/>
      <c r="X371" s="362"/>
      <c r="Y371" s="362"/>
      <c r="Z371" s="363"/>
    </row>
    <row r="372" spans="2:26" ht="19.5" customHeight="1" x14ac:dyDescent="0.2">
      <c r="B372" s="6" t="s">
        <v>850</v>
      </c>
      <c r="C372" s="414" t="s">
        <v>396</v>
      </c>
      <c r="D372" s="415"/>
      <c r="E372" s="415"/>
      <c r="F372" s="415"/>
      <c r="G372" s="415"/>
      <c r="H372" s="415"/>
      <c r="I372" s="415"/>
      <c r="J372" s="415"/>
      <c r="K372" s="415"/>
      <c r="L372" s="415"/>
      <c r="M372" s="415"/>
      <c r="N372" s="415"/>
      <c r="O372" s="415"/>
      <c r="P372" s="416"/>
      <c r="Q372" s="200"/>
      <c r="R372" s="508"/>
      <c r="S372" s="509"/>
      <c r="T372" s="509"/>
      <c r="U372" s="509"/>
      <c r="V372" s="509"/>
      <c r="W372" s="509"/>
      <c r="X372" s="509"/>
      <c r="Y372" s="509"/>
      <c r="Z372" s="510"/>
    </row>
    <row r="373" spans="2:26" ht="30" customHeight="1" x14ac:dyDescent="0.2">
      <c r="B373" s="11" t="s">
        <v>856</v>
      </c>
      <c r="C373" s="255" t="s">
        <v>721</v>
      </c>
      <c r="D373" s="256"/>
      <c r="E373" s="256"/>
      <c r="F373" s="256"/>
      <c r="G373" s="257"/>
      <c r="H373" s="47"/>
      <c r="I373" s="255" t="s">
        <v>722</v>
      </c>
      <c r="J373" s="256"/>
      <c r="K373" s="256"/>
      <c r="L373" s="256"/>
      <c r="M373" s="256"/>
      <c r="N373" s="256"/>
      <c r="O373" s="256"/>
      <c r="P373" s="257"/>
      <c r="Q373" s="16"/>
      <c r="R373" s="391"/>
      <c r="S373" s="392"/>
      <c r="T373" s="392"/>
      <c r="U373" s="392"/>
      <c r="V373" s="392"/>
      <c r="W373" s="392"/>
      <c r="X373" s="392"/>
      <c r="Y373" s="392"/>
      <c r="Z373" s="393"/>
    </row>
    <row r="374" spans="2:26" ht="19.5" customHeight="1" x14ac:dyDescent="0.2">
      <c r="B374" s="11" t="s">
        <v>55</v>
      </c>
      <c r="C374" s="411" t="s">
        <v>723</v>
      </c>
      <c r="D374" s="256"/>
      <c r="E374" s="256"/>
      <c r="F374" s="256"/>
      <c r="G374" s="257"/>
      <c r="H374" s="36"/>
      <c r="I374" s="255" t="s">
        <v>724</v>
      </c>
      <c r="J374" s="256"/>
      <c r="K374" s="256"/>
      <c r="L374" s="256"/>
      <c r="M374" s="256"/>
      <c r="N374" s="256"/>
      <c r="O374" s="256"/>
      <c r="P374" s="257"/>
      <c r="Q374" s="15"/>
      <c r="R374" s="391"/>
      <c r="S374" s="392"/>
      <c r="T374" s="392"/>
      <c r="U374" s="392"/>
      <c r="V374" s="392"/>
      <c r="W374" s="392"/>
      <c r="X374" s="392"/>
      <c r="Y374" s="392"/>
      <c r="Z374" s="393"/>
    </row>
    <row r="375" spans="2:26" ht="30" customHeight="1" x14ac:dyDescent="0.2">
      <c r="B375" s="11" t="s">
        <v>58</v>
      </c>
      <c r="C375" s="411" t="s">
        <v>725</v>
      </c>
      <c r="D375" s="256"/>
      <c r="E375" s="256"/>
      <c r="F375" s="256"/>
      <c r="G375" s="257"/>
      <c r="H375" s="185" t="s">
        <v>57</v>
      </c>
      <c r="I375" s="255" t="s">
        <v>726</v>
      </c>
      <c r="J375" s="256"/>
      <c r="K375" s="256"/>
      <c r="L375" s="256"/>
      <c r="M375" s="256"/>
      <c r="N375" s="256"/>
      <c r="O375" s="256"/>
      <c r="P375" s="257"/>
      <c r="Q375" s="15"/>
      <c r="R375" s="391"/>
      <c r="S375" s="392"/>
      <c r="T375" s="392"/>
      <c r="U375" s="392"/>
      <c r="V375" s="392"/>
      <c r="W375" s="392"/>
      <c r="X375" s="392"/>
      <c r="Y375" s="392"/>
      <c r="Z375" s="393"/>
    </row>
    <row r="376" spans="2:26" ht="19.5" customHeight="1" x14ac:dyDescent="0.2">
      <c r="B376" s="11" t="s">
        <v>59</v>
      </c>
      <c r="C376" s="411" t="s">
        <v>727</v>
      </c>
      <c r="D376" s="256"/>
      <c r="E376" s="256"/>
      <c r="F376" s="256"/>
      <c r="G376" s="257"/>
      <c r="H376" s="185" t="s">
        <v>57</v>
      </c>
      <c r="I376" s="255" t="s">
        <v>1919</v>
      </c>
      <c r="J376" s="256"/>
      <c r="K376" s="256"/>
      <c r="L376" s="256"/>
      <c r="M376" s="256"/>
      <c r="N376" s="256"/>
      <c r="O376" s="256"/>
      <c r="P376" s="257"/>
      <c r="Q376" s="15"/>
      <c r="R376" s="391"/>
      <c r="S376" s="392"/>
      <c r="T376" s="392"/>
      <c r="U376" s="392"/>
      <c r="V376" s="392"/>
      <c r="W376" s="392"/>
      <c r="X376" s="392"/>
      <c r="Y376" s="392"/>
      <c r="Z376" s="393"/>
    </row>
    <row r="377" spans="2:26" ht="31.5" customHeight="1" x14ac:dyDescent="0.2">
      <c r="B377" s="11" t="s">
        <v>61</v>
      </c>
      <c r="C377" s="543" t="s">
        <v>728</v>
      </c>
      <c r="D377" s="544"/>
      <c r="E377" s="544"/>
      <c r="F377" s="544"/>
      <c r="G377" s="545"/>
      <c r="H377" s="191" t="s">
        <v>57</v>
      </c>
      <c r="I377" s="516" t="s">
        <v>1920</v>
      </c>
      <c r="J377" s="517"/>
      <c r="K377" s="517"/>
      <c r="L377" s="517"/>
      <c r="M377" s="517"/>
      <c r="N377" s="517"/>
      <c r="O377" s="517"/>
      <c r="P377" s="518"/>
      <c r="Q377" s="15"/>
      <c r="R377" s="391"/>
      <c r="S377" s="392"/>
      <c r="T377" s="392"/>
      <c r="U377" s="392"/>
      <c r="V377" s="392"/>
      <c r="W377" s="392"/>
      <c r="X377" s="392"/>
      <c r="Y377" s="392"/>
      <c r="Z377" s="393"/>
    </row>
    <row r="378" spans="2:26" ht="30" customHeight="1" x14ac:dyDescent="0.2">
      <c r="B378" s="524" t="s">
        <v>889</v>
      </c>
      <c r="C378" s="516" t="s">
        <v>730</v>
      </c>
      <c r="D378" s="517"/>
      <c r="E378" s="517"/>
      <c r="F378" s="517"/>
      <c r="G378" s="518"/>
      <c r="H378" s="425"/>
      <c r="I378" s="431" t="s">
        <v>731</v>
      </c>
      <c r="J378" s="432"/>
      <c r="K378" s="432"/>
      <c r="L378" s="432"/>
      <c r="M378" s="432"/>
      <c r="N378" s="432"/>
      <c r="O378" s="432"/>
      <c r="P378" s="433"/>
      <c r="Q378" s="427"/>
      <c r="R378" s="396"/>
      <c r="S378" s="397"/>
      <c r="T378" s="397"/>
      <c r="U378" s="397"/>
      <c r="V378" s="397"/>
      <c r="W378" s="397"/>
      <c r="X378" s="397"/>
      <c r="Y378" s="397"/>
      <c r="Z378" s="398"/>
    </row>
    <row r="379" spans="2:26" ht="19.5" customHeight="1" x14ac:dyDescent="0.2">
      <c r="B379" s="546"/>
      <c r="C379" s="547"/>
      <c r="D379" s="548"/>
      <c r="E379" s="548"/>
      <c r="F379" s="548"/>
      <c r="G379" s="549"/>
      <c r="H379" s="550"/>
      <c r="I379" s="552" t="s">
        <v>3488</v>
      </c>
      <c r="J379" s="553"/>
      <c r="K379" s="553"/>
      <c r="L379" s="553"/>
      <c r="M379" s="553"/>
      <c r="N379" s="553"/>
      <c r="O379" s="553"/>
      <c r="P379" s="554"/>
      <c r="Q379" s="551"/>
      <c r="R379" s="399"/>
      <c r="S379" s="400"/>
      <c r="T379" s="400"/>
      <c r="U379" s="400"/>
      <c r="V379" s="400"/>
      <c r="W379" s="400"/>
      <c r="X379" s="400"/>
      <c r="Y379" s="400"/>
      <c r="Z379" s="401"/>
    </row>
    <row r="380" spans="2:26" ht="30" customHeight="1" x14ac:dyDescent="0.2">
      <c r="B380" s="546"/>
      <c r="C380" s="547"/>
      <c r="D380" s="548"/>
      <c r="E380" s="548"/>
      <c r="F380" s="548"/>
      <c r="G380" s="549"/>
      <c r="H380" s="550"/>
      <c r="I380" s="552"/>
      <c r="J380" s="553"/>
      <c r="K380" s="553"/>
      <c r="L380" s="553"/>
      <c r="M380" s="553"/>
      <c r="N380" s="553"/>
      <c r="O380" s="553"/>
      <c r="P380" s="554"/>
      <c r="Q380" s="551"/>
      <c r="R380" s="399"/>
      <c r="S380" s="400"/>
      <c r="T380" s="400"/>
      <c r="U380" s="400"/>
      <c r="V380" s="400"/>
      <c r="W380" s="400"/>
      <c r="X380" s="400"/>
      <c r="Y380" s="400"/>
      <c r="Z380" s="401"/>
    </row>
    <row r="381" spans="2:26" ht="30" customHeight="1" x14ac:dyDescent="0.2">
      <c r="B381" s="546"/>
      <c r="C381" s="547"/>
      <c r="D381" s="548"/>
      <c r="E381" s="548"/>
      <c r="F381" s="548"/>
      <c r="G381" s="549"/>
      <c r="H381" s="550"/>
      <c r="I381" s="552"/>
      <c r="J381" s="553"/>
      <c r="K381" s="553"/>
      <c r="L381" s="553"/>
      <c r="M381" s="553"/>
      <c r="N381" s="553"/>
      <c r="O381" s="553"/>
      <c r="P381" s="554"/>
      <c r="Q381" s="551"/>
      <c r="R381" s="399"/>
      <c r="S381" s="400"/>
      <c r="T381" s="400"/>
      <c r="U381" s="400"/>
      <c r="V381" s="400"/>
      <c r="W381" s="400"/>
      <c r="X381" s="400"/>
      <c r="Y381" s="400"/>
      <c r="Z381" s="401"/>
    </row>
    <row r="382" spans="2:26" ht="19.5" customHeight="1" x14ac:dyDescent="0.2">
      <c r="B382" s="546"/>
      <c r="C382" s="547"/>
      <c r="D382" s="548"/>
      <c r="E382" s="548"/>
      <c r="F382" s="548"/>
      <c r="G382" s="549"/>
      <c r="H382" s="550"/>
      <c r="I382" s="552"/>
      <c r="J382" s="553"/>
      <c r="K382" s="553"/>
      <c r="L382" s="553"/>
      <c r="M382" s="553"/>
      <c r="N382" s="553"/>
      <c r="O382" s="553"/>
      <c r="P382" s="554"/>
      <c r="Q382" s="551"/>
      <c r="R382" s="399"/>
      <c r="S382" s="400"/>
      <c r="T382" s="400"/>
      <c r="U382" s="400"/>
      <c r="V382" s="400"/>
      <c r="W382" s="400"/>
      <c r="X382" s="400"/>
      <c r="Y382" s="400"/>
      <c r="Z382" s="401"/>
    </row>
    <row r="383" spans="2:26" ht="30.75" customHeight="1" x14ac:dyDescent="0.2">
      <c r="B383" s="525"/>
      <c r="C383" s="526"/>
      <c r="D383" s="527"/>
      <c r="E383" s="527"/>
      <c r="F383" s="527"/>
      <c r="G383" s="528"/>
      <c r="H383" s="428"/>
      <c r="I383" s="434"/>
      <c r="J383" s="435"/>
      <c r="K383" s="435"/>
      <c r="L383" s="435"/>
      <c r="M383" s="435"/>
      <c r="N383" s="435"/>
      <c r="O383" s="435"/>
      <c r="P383" s="436"/>
      <c r="Q383" s="430"/>
      <c r="R383" s="402"/>
      <c r="S383" s="403"/>
      <c r="T383" s="403"/>
      <c r="U383" s="403"/>
      <c r="V383" s="403"/>
      <c r="W383" s="403"/>
      <c r="X383" s="403"/>
      <c r="Y383" s="403"/>
      <c r="Z383" s="404"/>
    </row>
    <row r="384" spans="2:26" ht="19.5" customHeight="1" x14ac:dyDescent="0.2">
      <c r="B384" s="11" t="s">
        <v>732</v>
      </c>
      <c r="C384" s="411" t="s">
        <v>733</v>
      </c>
      <c r="D384" s="256"/>
      <c r="E384" s="256"/>
      <c r="F384" s="256"/>
      <c r="G384" s="257"/>
      <c r="H384" s="185" t="s">
        <v>57</v>
      </c>
      <c r="I384" s="388" t="s">
        <v>444</v>
      </c>
      <c r="J384" s="389"/>
      <c r="K384" s="389"/>
      <c r="L384" s="389"/>
      <c r="M384" s="389"/>
      <c r="N384" s="389"/>
      <c r="O384" s="389"/>
      <c r="P384" s="390"/>
      <c r="Q384" s="15"/>
      <c r="R384" s="391"/>
      <c r="S384" s="392"/>
      <c r="T384" s="392"/>
      <c r="U384" s="392"/>
      <c r="V384" s="392"/>
      <c r="W384" s="392"/>
      <c r="X384" s="392"/>
      <c r="Y384" s="392"/>
      <c r="Z384" s="393"/>
    </row>
    <row r="385" spans="2:26" ht="35.25" customHeight="1" x14ac:dyDescent="0.2">
      <c r="B385" s="11" t="s">
        <v>58</v>
      </c>
      <c r="C385" s="411" t="s">
        <v>734</v>
      </c>
      <c r="D385" s="256"/>
      <c r="E385" s="256"/>
      <c r="F385" s="256"/>
      <c r="G385" s="257"/>
      <c r="H385" s="185" t="s">
        <v>57</v>
      </c>
      <c r="I385" s="388" t="s">
        <v>735</v>
      </c>
      <c r="J385" s="389"/>
      <c r="K385" s="389"/>
      <c r="L385" s="389"/>
      <c r="M385" s="389"/>
      <c r="N385" s="389"/>
      <c r="O385" s="389"/>
      <c r="P385" s="390"/>
      <c r="Q385" s="15"/>
      <c r="R385" s="391"/>
      <c r="S385" s="392"/>
      <c r="T385" s="392"/>
      <c r="U385" s="392"/>
      <c r="V385" s="392"/>
      <c r="W385" s="392"/>
      <c r="X385" s="392"/>
      <c r="Y385" s="392"/>
      <c r="Z385" s="393"/>
    </row>
    <row r="386" spans="2:26" ht="45" customHeight="1" x14ac:dyDescent="0.2">
      <c r="B386" s="11" t="s">
        <v>736</v>
      </c>
      <c r="C386" s="411" t="s">
        <v>737</v>
      </c>
      <c r="D386" s="256"/>
      <c r="E386" s="256"/>
      <c r="F386" s="256"/>
      <c r="G386" s="257"/>
      <c r="H386" s="185" t="s">
        <v>57</v>
      </c>
      <c r="I386" s="388" t="s">
        <v>2975</v>
      </c>
      <c r="J386" s="389"/>
      <c r="K386" s="389"/>
      <c r="L386" s="389"/>
      <c r="M386" s="389"/>
      <c r="N386" s="389"/>
      <c r="O386" s="389"/>
      <c r="P386" s="390"/>
      <c r="Q386" s="15"/>
      <c r="R386" s="391"/>
      <c r="S386" s="392"/>
      <c r="T386" s="392"/>
      <c r="U386" s="392"/>
      <c r="V386" s="392"/>
      <c r="W386" s="392"/>
      <c r="X386" s="392"/>
      <c r="Y386" s="392"/>
      <c r="Z386" s="393"/>
    </row>
    <row r="387" spans="2:26" ht="29.25" customHeight="1" x14ac:dyDescent="0.2">
      <c r="B387" s="11" t="s">
        <v>738</v>
      </c>
      <c r="C387" s="411" t="s">
        <v>1921</v>
      </c>
      <c r="D387" s="256"/>
      <c r="E387" s="256"/>
      <c r="F387" s="256"/>
      <c r="G387" s="257"/>
      <c r="H387" s="185" t="s">
        <v>57</v>
      </c>
      <c r="I387" s="388" t="s">
        <v>1922</v>
      </c>
      <c r="J387" s="389"/>
      <c r="K387" s="389"/>
      <c r="L387" s="389"/>
      <c r="M387" s="389"/>
      <c r="N387" s="389"/>
      <c r="O387" s="389"/>
      <c r="P387" s="390"/>
      <c r="Q387" s="15"/>
      <c r="R387" s="391"/>
      <c r="S387" s="392"/>
      <c r="T387" s="392"/>
      <c r="U387" s="392"/>
      <c r="V387" s="392"/>
      <c r="W387" s="392"/>
      <c r="X387" s="392"/>
      <c r="Y387" s="392"/>
      <c r="Z387" s="393"/>
    </row>
    <row r="388" spans="2:26" ht="45" customHeight="1" x14ac:dyDescent="0.2">
      <c r="B388" s="11" t="s">
        <v>895</v>
      </c>
      <c r="C388" s="255" t="s">
        <v>1923</v>
      </c>
      <c r="D388" s="256"/>
      <c r="E388" s="256"/>
      <c r="F388" s="256"/>
      <c r="G388" s="257"/>
      <c r="H388" s="43"/>
      <c r="I388" s="388" t="s">
        <v>1924</v>
      </c>
      <c r="J388" s="389"/>
      <c r="K388" s="389"/>
      <c r="L388" s="389"/>
      <c r="M388" s="389"/>
      <c r="N388" s="389"/>
      <c r="O388" s="389"/>
      <c r="P388" s="390"/>
      <c r="Q388" s="16"/>
      <c r="R388" s="391"/>
      <c r="S388" s="392"/>
      <c r="T388" s="392"/>
      <c r="U388" s="392"/>
      <c r="V388" s="392"/>
      <c r="W388" s="392"/>
      <c r="X388" s="392"/>
      <c r="Y388" s="392"/>
      <c r="Z388" s="393"/>
    </row>
    <row r="389" spans="2:26" ht="30" customHeight="1" x14ac:dyDescent="0.2">
      <c r="B389" s="11" t="s">
        <v>732</v>
      </c>
      <c r="C389" s="411" t="s">
        <v>739</v>
      </c>
      <c r="D389" s="256"/>
      <c r="E389" s="256"/>
      <c r="F389" s="256"/>
      <c r="G389" s="257"/>
      <c r="H389" s="185" t="s">
        <v>57</v>
      </c>
      <c r="I389" s="388" t="s">
        <v>2976</v>
      </c>
      <c r="J389" s="389"/>
      <c r="K389" s="389"/>
      <c r="L389" s="389"/>
      <c r="M389" s="389"/>
      <c r="N389" s="389"/>
      <c r="O389" s="389"/>
      <c r="P389" s="390"/>
      <c r="Q389" s="15"/>
      <c r="R389" s="391"/>
      <c r="S389" s="392"/>
      <c r="T389" s="392"/>
      <c r="U389" s="392"/>
      <c r="V389" s="392"/>
      <c r="W389" s="392"/>
      <c r="X389" s="392"/>
      <c r="Y389" s="392"/>
      <c r="Z389" s="393"/>
    </row>
    <row r="390" spans="2:26" ht="45" customHeight="1" x14ac:dyDescent="0.2">
      <c r="B390" s="11" t="s">
        <v>58</v>
      </c>
      <c r="C390" s="411" t="s">
        <v>740</v>
      </c>
      <c r="D390" s="256"/>
      <c r="E390" s="256"/>
      <c r="F390" s="256"/>
      <c r="G390" s="257"/>
      <c r="H390" s="185" t="s">
        <v>57</v>
      </c>
      <c r="I390" s="388" t="s">
        <v>741</v>
      </c>
      <c r="J390" s="389"/>
      <c r="K390" s="389"/>
      <c r="L390" s="389"/>
      <c r="M390" s="389"/>
      <c r="N390" s="389"/>
      <c r="O390" s="389"/>
      <c r="P390" s="390"/>
      <c r="Q390" s="15"/>
      <c r="R390" s="391"/>
      <c r="S390" s="392"/>
      <c r="T390" s="392"/>
      <c r="U390" s="392"/>
      <c r="V390" s="392"/>
      <c r="W390" s="392"/>
      <c r="X390" s="392"/>
      <c r="Y390" s="392"/>
      <c r="Z390" s="393"/>
    </row>
    <row r="391" spans="2:26" ht="35.25" customHeight="1" x14ac:dyDescent="0.2">
      <c r="B391" s="11" t="s">
        <v>59</v>
      </c>
      <c r="C391" s="411" t="s">
        <v>3349</v>
      </c>
      <c r="D391" s="256"/>
      <c r="E391" s="256"/>
      <c r="F391" s="256"/>
      <c r="G391" s="257"/>
      <c r="H391" s="36"/>
      <c r="I391" s="388" t="s">
        <v>742</v>
      </c>
      <c r="J391" s="389"/>
      <c r="K391" s="389"/>
      <c r="L391" s="389"/>
      <c r="M391" s="389"/>
      <c r="N391" s="389"/>
      <c r="O391" s="389"/>
      <c r="P391" s="390"/>
      <c r="Q391" s="15"/>
      <c r="R391" s="391"/>
      <c r="S391" s="392"/>
      <c r="T391" s="392"/>
      <c r="U391" s="392"/>
      <c r="V391" s="392"/>
      <c r="W391" s="392"/>
      <c r="X391" s="392"/>
      <c r="Y391" s="392"/>
      <c r="Z391" s="393"/>
    </row>
    <row r="392" spans="2:26" ht="19.5" customHeight="1" x14ac:dyDescent="0.2">
      <c r="B392" s="11" t="s">
        <v>738</v>
      </c>
      <c r="C392" s="411" t="s">
        <v>559</v>
      </c>
      <c r="D392" s="412"/>
      <c r="E392" s="412"/>
      <c r="F392" s="412"/>
      <c r="G392" s="413"/>
      <c r="H392" s="190" t="s">
        <v>57</v>
      </c>
      <c r="I392" s="388" t="s">
        <v>743</v>
      </c>
      <c r="J392" s="389"/>
      <c r="K392" s="389"/>
      <c r="L392" s="389"/>
      <c r="M392" s="389"/>
      <c r="N392" s="389"/>
      <c r="O392" s="389"/>
      <c r="P392" s="390"/>
      <c r="Q392" s="17"/>
      <c r="R392" s="391"/>
      <c r="S392" s="392"/>
      <c r="T392" s="392"/>
      <c r="U392" s="392"/>
      <c r="V392" s="392"/>
      <c r="W392" s="392"/>
      <c r="X392" s="392"/>
      <c r="Y392" s="392"/>
      <c r="Z392" s="393"/>
    </row>
    <row r="393" spans="2:26" ht="25.5" customHeight="1" x14ac:dyDescent="0.2">
      <c r="B393" s="262" t="s">
        <v>92</v>
      </c>
      <c r="C393" s="263"/>
      <c r="D393" s="263"/>
      <c r="E393" s="263"/>
      <c r="F393" s="263"/>
      <c r="G393" s="263"/>
      <c r="H393" s="263"/>
      <c r="I393" s="263"/>
      <c r="J393" s="263"/>
      <c r="K393" s="263"/>
      <c r="L393" s="263"/>
      <c r="M393" s="263"/>
      <c r="N393" s="263"/>
      <c r="O393" s="263"/>
      <c r="P393" s="264"/>
      <c r="Q393" s="37">
        <f>COUNTIF(Q373:Q392,"N/A")</f>
        <v>0</v>
      </c>
      <c r="R393" s="361"/>
      <c r="S393" s="362"/>
      <c r="T393" s="362"/>
      <c r="U393" s="362"/>
      <c r="V393" s="362"/>
      <c r="W393" s="362"/>
      <c r="X393" s="362"/>
      <c r="Y393" s="362"/>
      <c r="Z393" s="363"/>
    </row>
    <row r="394" spans="2:26" ht="25.5" customHeight="1" x14ac:dyDescent="0.2">
      <c r="B394" s="266" t="s">
        <v>812</v>
      </c>
      <c r="C394" s="266"/>
      <c r="D394" s="266"/>
      <c r="E394" s="266"/>
      <c r="F394" s="266"/>
      <c r="G394" s="266"/>
      <c r="H394" s="266"/>
      <c r="I394" s="266"/>
      <c r="J394" s="266"/>
      <c r="K394" s="266"/>
      <c r="L394" s="266"/>
      <c r="M394" s="266"/>
      <c r="N394" s="266"/>
      <c r="O394" s="266"/>
      <c r="P394" s="266"/>
      <c r="Q394" s="66">
        <f>COUNTIFS(H373:H392,"M",Q373:Q392,"N/A")</f>
        <v>0</v>
      </c>
      <c r="R394" s="361"/>
      <c r="S394" s="362"/>
      <c r="T394" s="362"/>
      <c r="U394" s="362"/>
      <c r="V394" s="362"/>
      <c r="W394" s="362"/>
      <c r="X394" s="362"/>
      <c r="Y394" s="362"/>
      <c r="Z394" s="363"/>
    </row>
    <row r="395" spans="2:26" ht="25.5" customHeight="1" x14ac:dyDescent="0.2">
      <c r="B395" s="266" t="s">
        <v>813</v>
      </c>
      <c r="C395" s="266"/>
      <c r="D395" s="266"/>
      <c r="E395" s="266"/>
      <c r="F395" s="266"/>
      <c r="G395" s="266"/>
      <c r="H395" s="266"/>
      <c r="I395" s="266"/>
      <c r="J395" s="266"/>
      <c r="K395" s="266"/>
      <c r="L395" s="266"/>
      <c r="M395" s="266"/>
      <c r="N395" s="266"/>
      <c r="O395" s="266"/>
      <c r="P395" s="266"/>
      <c r="Q395" s="66">
        <f>COUNTIFS(H373:H392,"M",Q373:Q392,"1")</f>
        <v>0</v>
      </c>
      <c r="R395" s="361"/>
      <c r="S395" s="362"/>
      <c r="T395" s="362"/>
      <c r="U395" s="362"/>
      <c r="V395" s="362"/>
      <c r="W395" s="362"/>
      <c r="X395" s="362"/>
      <c r="Y395" s="362"/>
      <c r="Z395" s="363"/>
    </row>
    <row r="396" spans="2:26" ht="25.5" customHeight="1" x14ac:dyDescent="0.2">
      <c r="B396" s="262" t="s">
        <v>93</v>
      </c>
      <c r="C396" s="263"/>
      <c r="D396" s="263"/>
      <c r="E396" s="263"/>
      <c r="F396" s="263"/>
      <c r="G396" s="263"/>
      <c r="H396" s="263"/>
      <c r="I396" s="263"/>
      <c r="J396" s="263"/>
      <c r="K396" s="263"/>
      <c r="L396" s="263"/>
      <c r="M396" s="263"/>
      <c r="N396" s="263"/>
      <c r="O396" s="263"/>
      <c r="P396" s="263"/>
      <c r="Q396" s="201">
        <f>SUM(Q373:Q392)</f>
        <v>0</v>
      </c>
      <c r="R396" s="361"/>
      <c r="S396" s="362"/>
      <c r="T396" s="362"/>
      <c r="U396" s="362"/>
      <c r="V396" s="362"/>
      <c r="W396" s="362"/>
      <c r="X396" s="362"/>
      <c r="Y396" s="362"/>
      <c r="Z396" s="363"/>
    </row>
    <row r="397" spans="2:26" ht="19.5" customHeight="1" x14ac:dyDescent="0.2">
      <c r="B397" s="6" t="s">
        <v>910</v>
      </c>
      <c r="C397" s="414" t="s">
        <v>397</v>
      </c>
      <c r="D397" s="415"/>
      <c r="E397" s="415"/>
      <c r="F397" s="415"/>
      <c r="G397" s="415"/>
      <c r="H397" s="415"/>
      <c r="I397" s="415"/>
      <c r="J397" s="415"/>
      <c r="K397" s="415"/>
      <c r="L397" s="415"/>
      <c r="M397" s="415"/>
      <c r="N397" s="415"/>
      <c r="O397" s="415"/>
      <c r="P397" s="415"/>
      <c r="Q397" s="200"/>
      <c r="R397" s="508"/>
      <c r="S397" s="509"/>
      <c r="T397" s="509"/>
      <c r="U397" s="509"/>
      <c r="V397" s="509"/>
      <c r="W397" s="509"/>
      <c r="X397" s="509"/>
      <c r="Y397" s="509"/>
      <c r="Z397" s="510"/>
    </row>
    <row r="398" spans="2:26" ht="43.5" customHeight="1" x14ac:dyDescent="0.2">
      <c r="B398" s="11" t="s">
        <v>911</v>
      </c>
      <c r="C398" s="255" t="s">
        <v>746</v>
      </c>
      <c r="D398" s="256"/>
      <c r="E398" s="256"/>
      <c r="F398" s="256"/>
      <c r="G398" s="257"/>
      <c r="H398" s="185" t="s">
        <v>57</v>
      </c>
      <c r="I398" s="388" t="s">
        <v>747</v>
      </c>
      <c r="J398" s="389"/>
      <c r="K398" s="389"/>
      <c r="L398" s="389"/>
      <c r="M398" s="389"/>
      <c r="N398" s="389"/>
      <c r="O398" s="389"/>
      <c r="P398" s="390"/>
      <c r="Q398" s="15"/>
      <c r="R398" s="391"/>
      <c r="S398" s="392"/>
      <c r="T398" s="392"/>
      <c r="U398" s="392"/>
      <c r="V398" s="392"/>
      <c r="W398" s="392"/>
      <c r="X398" s="392"/>
      <c r="Y398" s="392"/>
      <c r="Z398" s="393"/>
    </row>
    <row r="399" spans="2:26" s="30" customFormat="1" ht="45" customHeight="1" x14ac:dyDescent="0.2">
      <c r="B399" s="11" t="s">
        <v>914</v>
      </c>
      <c r="C399" s="255" t="s">
        <v>749</v>
      </c>
      <c r="D399" s="256"/>
      <c r="E399" s="256"/>
      <c r="F399" s="256"/>
      <c r="G399" s="257"/>
      <c r="H399" s="185"/>
      <c r="I399" s="388" t="s">
        <v>2977</v>
      </c>
      <c r="J399" s="389"/>
      <c r="K399" s="389"/>
      <c r="L399" s="389"/>
      <c r="M399" s="389"/>
      <c r="N399" s="389"/>
      <c r="O399" s="389"/>
      <c r="P399" s="390"/>
      <c r="Q399" s="15"/>
      <c r="R399" s="391"/>
      <c r="S399" s="392"/>
      <c r="T399" s="392"/>
      <c r="U399" s="392"/>
      <c r="V399" s="392"/>
      <c r="W399" s="392"/>
      <c r="X399" s="392"/>
      <c r="Y399" s="392"/>
      <c r="Z399" s="393"/>
    </row>
    <row r="400" spans="2:26" ht="45" customHeight="1" x14ac:dyDescent="0.2">
      <c r="B400" s="11" t="s">
        <v>917</v>
      </c>
      <c r="C400" s="255" t="s">
        <v>750</v>
      </c>
      <c r="D400" s="256"/>
      <c r="E400" s="256"/>
      <c r="F400" s="256"/>
      <c r="G400" s="257"/>
      <c r="H400" s="185" t="s">
        <v>57</v>
      </c>
      <c r="I400" s="388" t="s">
        <v>751</v>
      </c>
      <c r="J400" s="389"/>
      <c r="K400" s="389"/>
      <c r="L400" s="389"/>
      <c r="M400" s="389"/>
      <c r="N400" s="389"/>
      <c r="O400" s="389"/>
      <c r="P400" s="390"/>
      <c r="Q400" s="15"/>
      <c r="R400" s="391"/>
      <c r="S400" s="392"/>
      <c r="T400" s="392"/>
      <c r="U400" s="392"/>
      <c r="V400" s="392"/>
      <c r="W400" s="392"/>
      <c r="X400" s="392"/>
      <c r="Y400" s="392"/>
      <c r="Z400" s="393"/>
    </row>
    <row r="401" spans="2:26" ht="31.5" customHeight="1" x14ac:dyDescent="0.2">
      <c r="B401" s="11" t="s">
        <v>2207</v>
      </c>
      <c r="C401" s="255" t="s">
        <v>752</v>
      </c>
      <c r="D401" s="256"/>
      <c r="E401" s="256"/>
      <c r="F401" s="256"/>
      <c r="G401" s="257"/>
      <c r="H401" s="185" t="s">
        <v>57</v>
      </c>
      <c r="I401" s="388" t="s">
        <v>753</v>
      </c>
      <c r="J401" s="389"/>
      <c r="K401" s="389"/>
      <c r="L401" s="389"/>
      <c r="M401" s="389"/>
      <c r="N401" s="389"/>
      <c r="O401" s="389"/>
      <c r="P401" s="390"/>
      <c r="Q401" s="17"/>
      <c r="R401" s="391"/>
      <c r="S401" s="392"/>
      <c r="T401" s="392"/>
      <c r="U401" s="392"/>
      <c r="V401" s="392"/>
      <c r="W401" s="392"/>
      <c r="X401" s="392"/>
      <c r="Y401" s="392"/>
      <c r="Z401" s="393"/>
    </row>
    <row r="402" spans="2:26" ht="25.5" customHeight="1" x14ac:dyDescent="0.2">
      <c r="B402" s="262" t="s">
        <v>92</v>
      </c>
      <c r="C402" s="263"/>
      <c r="D402" s="263"/>
      <c r="E402" s="263"/>
      <c r="F402" s="263"/>
      <c r="G402" s="263"/>
      <c r="H402" s="263"/>
      <c r="I402" s="263"/>
      <c r="J402" s="263"/>
      <c r="K402" s="263"/>
      <c r="L402" s="263"/>
      <c r="M402" s="263"/>
      <c r="N402" s="263"/>
      <c r="O402" s="263"/>
      <c r="P402" s="264"/>
      <c r="Q402" s="37">
        <f>COUNTIF(Q398:Q401,"N/A")</f>
        <v>0</v>
      </c>
      <c r="R402" s="361"/>
      <c r="S402" s="362"/>
      <c r="T402" s="362"/>
      <c r="U402" s="362"/>
      <c r="V402" s="362"/>
      <c r="W402" s="362"/>
      <c r="X402" s="362"/>
      <c r="Y402" s="362"/>
      <c r="Z402" s="363"/>
    </row>
    <row r="403" spans="2:26" ht="25.5" customHeight="1" x14ac:dyDescent="0.2">
      <c r="B403" s="266" t="s">
        <v>812</v>
      </c>
      <c r="C403" s="266"/>
      <c r="D403" s="266"/>
      <c r="E403" s="266"/>
      <c r="F403" s="266"/>
      <c r="G403" s="266"/>
      <c r="H403" s="266"/>
      <c r="I403" s="266"/>
      <c r="J403" s="266"/>
      <c r="K403" s="266"/>
      <c r="L403" s="266"/>
      <c r="M403" s="266"/>
      <c r="N403" s="266"/>
      <c r="O403" s="266"/>
      <c r="P403" s="266"/>
      <c r="Q403" s="66">
        <f>COUNTIFS(H398:H401,"M",Q398:Q401,"N/A")</f>
        <v>0</v>
      </c>
      <c r="R403" s="361"/>
      <c r="S403" s="362"/>
      <c r="T403" s="362"/>
      <c r="U403" s="362"/>
      <c r="V403" s="362"/>
      <c r="W403" s="362"/>
      <c r="X403" s="362"/>
      <c r="Y403" s="362"/>
      <c r="Z403" s="363"/>
    </row>
    <row r="404" spans="2:26" ht="25.5" customHeight="1" x14ac:dyDescent="0.2">
      <c r="B404" s="266" t="s">
        <v>813</v>
      </c>
      <c r="C404" s="266"/>
      <c r="D404" s="266"/>
      <c r="E404" s="266"/>
      <c r="F404" s="266"/>
      <c r="G404" s="266"/>
      <c r="H404" s="266"/>
      <c r="I404" s="266"/>
      <c r="J404" s="266"/>
      <c r="K404" s="266"/>
      <c r="L404" s="266"/>
      <c r="M404" s="266"/>
      <c r="N404" s="266"/>
      <c r="O404" s="266"/>
      <c r="P404" s="266"/>
      <c r="Q404" s="66">
        <f>COUNTIFS(H398:H401,"M",Q398:Q401,"1")</f>
        <v>0</v>
      </c>
      <c r="R404" s="361"/>
      <c r="S404" s="362"/>
      <c r="T404" s="362"/>
      <c r="U404" s="362"/>
      <c r="V404" s="362"/>
      <c r="W404" s="362"/>
      <c r="X404" s="362"/>
      <c r="Y404" s="362"/>
      <c r="Z404" s="363"/>
    </row>
    <row r="405" spans="2:26" ht="25.5" customHeight="1" x14ac:dyDescent="0.2">
      <c r="B405" s="262" t="s">
        <v>93</v>
      </c>
      <c r="C405" s="263"/>
      <c r="D405" s="263"/>
      <c r="E405" s="263"/>
      <c r="F405" s="263"/>
      <c r="G405" s="263"/>
      <c r="H405" s="263"/>
      <c r="I405" s="263"/>
      <c r="J405" s="263"/>
      <c r="K405" s="263"/>
      <c r="L405" s="263"/>
      <c r="M405" s="263"/>
      <c r="N405" s="263"/>
      <c r="O405" s="263"/>
      <c r="P405" s="263"/>
      <c r="Q405" s="201">
        <f>SUM(Q398:Q401)</f>
        <v>0</v>
      </c>
      <c r="R405" s="361"/>
      <c r="S405" s="362"/>
      <c r="T405" s="362"/>
      <c r="U405" s="362"/>
      <c r="V405" s="362"/>
      <c r="W405" s="362"/>
      <c r="X405" s="362"/>
      <c r="Y405" s="362"/>
      <c r="Z405" s="363"/>
    </row>
    <row r="406" spans="2:26" ht="19.5" customHeight="1" x14ac:dyDescent="0.2">
      <c r="B406" s="8" t="s">
        <v>2208</v>
      </c>
      <c r="C406" s="414" t="s">
        <v>398</v>
      </c>
      <c r="D406" s="415"/>
      <c r="E406" s="415"/>
      <c r="F406" s="415"/>
      <c r="G406" s="415"/>
      <c r="H406" s="415"/>
      <c r="I406" s="415"/>
      <c r="J406" s="415"/>
      <c r="K406" s="415"/>
      <c r="L406" s="415"/>
      <c r="M406" s="415"/>
      <c r="N406" s="415"/>
      <c r="O406" s="415"/>
      <c r="P406" s="416"/>
      <c r="Q406" s="200"/>
      <c r="R406" s="508"/>
      <c r="S406" s="509"/>
      <c r="T406" s="509"/>
      <c r="U406" s="509"/>
      <c r="V406" s="509"/>
      <c r="W406" s="509"/>
      <c r="X406" s="509"/>
      <c r="Y406" s="509"/>
      <c r="Z406" s="510"/>
    </row>
    <row r="407" spans="2:26" ht="63.75" customHeight="1" x14ac:dyDescent="0.2">
      <c r="B407" s="155"/>
      <c r="C407" s="428"/>
      <c r="D407" s="429"/>
      <c r="E407" s="429"/>
      <c r="F407" s="429"/>
      <c r="G407" s="430"/>
      <c r="H407" s="60"/>
      <c r="I407" s="434" t="s">
        <v>2828</v>
      </c>
      <c r="J407" s="435"/>
      <c r="K407" s="435"/>
      <c r="L407" s="435"/>
      <c r="M407" s="435"/>
      <c r="N407" s="435"/>
      <c r="O407" s="435"/>
      <c r="P407" s="436"/>
      <c r="Q407" s="16"/>
      <c r="R407" s="391"/>
      <c r="S407" s="392"/>
      <c r="T407" s="392"/>
      <c r="U407" s="392"/>
      <c r="V407" s="392"/>
      <c r="W407" s="392"/>
      <c r="X407" s="392"/>
      <c r="Y407" s="392"/>
      <c r="Z407" s="393"/>
    </row>
    <row r="408" spans="2:26" ht="45.75" customHeight="1" x14ac:dyDescent="0.2">
      <c r="B408" s="11" t="s">
        <v>2209</v>
      </c>
      <c r="C408" s="255" t="s">
        <v>754</v>
      </c>
      <c r="D408" s="256"/>
      <c r="E408" s="256"/>
      <c r="F408" s="256"/>
      <c r="G408" s="257"/>
      <c r="H408" s="185" t="s">
        <v>57</v>
      </c>
      <c r="I408" s="388" t="s">
        <v>2978</v>
      </c>
      <c r="J408" s="389"/>
      <c r="K408" s="389"/>
      <c r="L408" s="389"/>
      <c r="M408" s="389"/>
      <c r="N408" s="389"/>
      <c r="O408" s="389"/>
      <c r="P408" s="390"/>
      <c r="Q408" s="15"/>
      <c r="R408" s="391"/>
      <c r="S408" s="392"/>
      <c r="T408" s="392"/>
      <c r="U408" s="392"/>
      <c r="V408" s="392"/>
      <c r="W408" s="392"/>
      <c r="X408" s="392"/>
      <c r="Y408" s="392"/>
      <c r="Z408" s="393"/>
    </row>
    <row r="409" spans="2:26" ht="30" customHeight="1" x14ac:dyDescent="0.2">
      <c r="B409" s="11" t="s">
        <v>2210</v>
      </c>
      <c r="C409" s="255" t="s">
        <v>755</v>
      </c>
      <c r="D409" s="256"/>
      <c r="E409" s="256"/>
      <c r="F409" s="256"/>
      <c r="G409" s="257"/>
      <c r="H409" s="185" t="s">
        <v>57</v>
      </c>
      <c r="I409" s="555" t="s">
        <v>756</v>
      </c>
      <c r="J409" s="556"/>
      <c r="K409" s="556"/>
      <c r="L409" s="556"/>
      <c r="M409" s="556"/>
      <c r="N409" s="556"/>
      <c r="O409" s="556"/>
      <c r="P409" s="557"/>
      <c r="Q409" s="15"/>
      <c r="R409" s="391"/>
      <c r="S409" s="392"/>
      <c r="T409" s="392"/>
      <c r="U409" s="392"/>
      <c r="V409" s="392"/>
      <c r="W409" s="392"/>
      <c r="X409" s="392"/>
      <c r="Y409" s="392"/>
      <c r="Z409" s="393"/>
    </row>
    <row r="410" spans="2:26" ht="19.5" customHeight="1" x14ac:dyDescent="0.2">
      <c r="B410" s="11" t="s">
        <v>2211</v>
      </c>
      <c r="C410" s="409" t="s">
        <v>757</v>
      </c>
      <c r="D410" s="408"/>
      <c r="E410" s="408"/>
      <c r="F410" s="408"/>
      <c r="G410" s="410"/>
      <c r="H410" s="188" t="s">
        <v>57</v>
      </c>
      <c r="I410" s="388" t="s">
        <v>444</v>
      </c>
      <c r="J410" s="389"/>
      <c r="K410" s="389"/>
      <c r="L410" s="389"/>
      <c r="M410" s="389"/>
      <c r="N410" s="389"/>
      <c r="O410" s="389"/>
      <c r="P410" s="390"/>
      <c r="Q410" s="15"/>
      <c r="R410" s="391"/>
      <c r="S410" s="392"/>
      <c r="T410" s="392"/>
      <c r="U410" s="392"/>
      <c r="V410" s="392"/>
      <c r="W410" s="392"/>
      <c r="X410" s="392"/>
      <c r="Y410" s="392"/>
      <c r="Z410" s="393"/>
    </row>
    <row r="411" spans="2:26" ht="28.5" customHeight="1" x14ac:dyDescent="0.2">
      <c r="B411" s="11" t="s">
        <v>2212</v>
      </c>
      <c r="C411" s="255" t="s">
        <v>758</v>
      </c>
      <c r="D411" s="256"/>
      <c r="E411" s="256"/>
      <c r="F411" s="256"/>
      <c r="G411" s="257"/>
      <c r="H411" s="185" t="s">
        <v>57</v>
      </c>
      <c r="I411" s="388" t="s">
        <v>759</v>
      </c>
      <c r="J411" s="389"/>
      <c r="K411" s="389"/>
      <c r="L411" s="389"/>
      <c r="M411" s="389"/>
      <c r="N411" s="389"/>
      <c r="O411" s="389"/>
      <c r="P411" s="390"/>
      <c r="Q411" s="15"/>
      <c r="R411" s="391"/>
      <c r="S411" s="392"/>
      <c r="T411" s="392"/>
      <c r="U411" s="392"/>
      <c r="V411" s="392"/>
      <c r="W411" s="392"/>
      <c r="X411" s="392"/>
      <c r="Y411" s="392"/>
      <c r="Z411" s="393"/>
    </row>
    <row r="412" spans="2:26" ht="18.75" customHeight="1" x14ac:dyDescent="0.2">
      <c r="B412" s="11" t="s">
        <v>2213</v>
      </c>
      <c r="C412" s="255" t="s">
        <v>760</v>
      </c>
      <c r="D412" s="256"/>
      <c r="E412" s="256"/>
      <c r="F412" s="256"/>
      <c r="G412" s="257"/>
      <c r="H412" s="186" t="s">
        <v>57</v>
      </c>
      <c r="I412" s="388" t="s">
        <v>1925</v>
      </c>
      <c r="J412" s="389"/>
      <c r="K412" s="389"/>
      <c r="L412" s="389"/>
      <c r="M412" s="389"/>
      <c r="N412" s="389"/>
      <c r="O412" s="389"/>
      <c r="P412" s="390"/>
      <c r="Q412" s="15"/>
      <c r="R412" s="391"/>
      <c r="S412" s="392"/>
      <c r="T412" s="392"/>
      <c r="U412" s="392"/>
      <c r="V412" s="392"/>
      <c r="W412" s="392"/>
      <c r="X412" s="392"/>
      <c r="Y412" s="392"/>
      <c r="Z412" s="393"/>
    </row>
    <row r="413" spans="2:26" ht="29.25" customHeight="1" x14ac:dyDescent="0.2">
      <c r="B413" s="11" t="s">
        <v>2214</v>
      </c>
      <c r="C413" s="411" t="s">
        <v>761</v>
      </c>
      <c r="D413" s="412"/>
      <c r="E413" s="412"/>
      <c r="F413" s="412"/>
      <c r="G413" s="413"/>
      <c r="H413" s="190" t="s">
        <v>57</v>
      </c>
      <c r="I413" s="417" t="s">
        <v>762</v>
      </c>
      <c r="J413" s="418"/>
      <c r="K413" s="418"/>
      <c r="L413" s="418"/>
      <c r="M413" s="418"/>
      <c r="N413" s="418"/>
      <c r="O413" s="418"/>
      <c r="P413" s="419"/>
      <c r="Q413" s="15"/>
      <c r="R413" s="391"/>
      <c r="S413" s="392"/>
      <c r="T413" s="392"/>
      <c r="U413" s="392"/>
      <c r="V413" s="392"/>
      <c r="W413" s="392"/>
      <c r="X413" s="392"/>
      <c r="Y413" s="392"/>
      <c r="Z413" s="393"/>
    </row>
    <row r="414" spans="2:26" ht="19.5" customHeight="1" x14ac:dyDescent="0.2">
      <c r="B414" s="11" t="s">
        <v>2215</v>
      </c>
      <c r="C414" s="255" t="s">
        <v>763</v>
      </c>
      <c r="D414" s="256"/>
      <c r="E414" s="256"/>
      <c r="F414" s="256"/>
      <c r="G414" s="257"/>
      <c r="H414" s="185" t="s">
        <v>57</v>
      </c>
      <c r="I414" s="388" t="s">
        <v>764</v>
      </c>
      <c r="J414" s="389"/>
      <c r="K414" s="389"/>
      <c r="L414" s="389"/>
      <c r="M414" s="389"/>
      <c r="N414" s="389"/>
      <c r="O414" s="389"/>
      <c r="P414" s="390"/>
      <c r="Q414" s="15"/>
      <c r="R414" s="391"/>
      <c r="S414" s="392"/>
      <c r="T414" s="392"/>
      <c r="U414" s="392"/>
      <c r="V414" s="392"/>
      <c r="W414" s="392"/>
      <c r="X414" s="392"/>
      <c r="Y414" s="392"/>
      <c r="Z414" s="393"/>
    </row>
    <row r="415" spans="2:26" ht="19.5" customHeight="1" x14ac:dyDescent="0.2">
      <c r="B415" s="11" t="s">
        <v>2216</v>
      </c>
      <c r="C415" s="255" t="s">
        <v>765</v>
      </c>
      <c r="D415" s="256"/>
      <c r="E415" s="256"/>
      <c r="F415" s="256"/>
      <c r="G415" s="257"/>
      <c r="H415" s="185" t="s">
        <v>57</v>
      </c>
      <c r="I415" s="388" t="s">
        <v>766</v>
      </c>
      <c r="J415" s="389"/>
      <c r="K415" s="389"/>
      <c r="L415" s="389"/>
      <c r="M415" s="389"/>
      <c r="N415" s="389"/>
      <c r="O415" s="389"/>
      <c r="P415" s="390"/>
      <c r="Q415" s="15"/>
      <c r="R415" s="391"/>
      <c r="S415" s="392"/>
      <c r="T415" s="392"/>
      <c r="U415" s="392"/>
      <c r="V415" s="392"/>
      <c r="W415" s="392"/>
      <c r="X415" s="392"/>
      <c r="Y415" s="392"/>
      <c r="Z415" s="393"/>
    </row>
    <row r="416" spans="2:26" ht="48" customHeight="1" x14ac:dyDescent="0.2">
      <c r="B416" s="11" t="s">
        <v>2217</v>
      </c>
      <c r="C416" s="255" t="s">
        <v>2842</v>
      </c>
      <c r="D416" s="256"/>
      <c r="E416" s="256"/>
      <c r="F416" s="256"/>
      <c r="G416" s="257"/>
      <c r="H416" s="185" t="s">
        <v>57</v>
      </c>
      <c r="I416" s="388" t="s">
        <v>1926</v>
      </c>
      <c r="J416" s="389"/>
      <c r="K416" s="389"/>
      <c r="L416" s="389"/>
      <c r="M416" s="389"/>
      <c r="N416" s="389"/>
      <c r="O416" s="389"/>
      <c r="P416" s="390"/>
      <c r="Q416" s="15"/>
      <c r="R416" s="391"/>
      <c r="S416" s="392"/>
      <c r="T416" s="392"/>
      <c r="U416" s="392"/>
      <c r="V416" s="392"/>
      <c r="W416" s="392"/>
      <c r="X416" s="392"/>
      <c r="Y416" s="392"/>
      <c r="Z416" s="393"/>
    </row>
    <row r="417" spans="2:26" ht="19.5" customHeight="1" x14ac:dyDescent="0.2">
      <c r="B417" s="11" t="s">
        <v>2218</v>
      </c>
      <c r="C417" s="255" t="s">
        <v>767</v>
      </c>
      <c r="D417" s="256"/>
      <c r="E417" s="256"/>
      <c r="F417" s="256"/>
      <c r="G417" s="257"/>
      <c r="H417" s="185" t="s">
        <v>57</v>
      </c>
      <c r="I417" s="388" t="s">
        <v>768</v>
      </c>
      <c r="J417" s="389"/>
      <c r="K417" s="389"/>
      <c r="L417" s="389"/>
      <c r="M417" s="389"/>
      <c r="N417" s="389"/>
      <c r="O417" s="389"/>
      <c r="P417" s="390"/>
      <c r="Q417" s="17"/>
      <c r="R417" s="391"/>
      <c r="S417" s="392"/>
      <c r="T417" s="392"/>
      <c r="U417" s="392"/>
      <c r="V417" s="392"/>
      <c r="W417" s="392"/>
      <c r="X417" s="392"/>
      <c r="Y417" s="392"/>
      <c r="Z417" s="393"/>
    </row>
    <row r="418" spans="2:26" ht="25.5" customHeight="1" x14ac:dyDescent="0.2">
      <c r="B418" s="262" t="s">
        <v>92</v>
      </c>
      <c r="C418" s="263"/>
      <c r="D418" s="263"/>
      <c r="E418" s="263"/>
      <c r="F418" s="263"/>
      <c r="G418" s="263"/>
      <c r="H418" s="263"/>
      <c r="I418" s="263"/>
      <c r="J418" s="263"/>
      <c r="K418" s="263"/>
      <c r="L418" s="263"/>
      <c r="M418" s="263"/>
      <c r="N418" s="263"/>
      <c r="O418" s="263"/>
      <c r="P418" s="264"/>
      <c r="Q418" s="37">
        <f>COUNTIF(Q407:Q417,"N/A")</f>
        <v>0</v>
      </c>
      <c r="R418" s="361"/>
      <c r="S418" s="362"/>
      <c r="T418" s="362"/>
      <c r="U418" s="362"/>
      <c r="V418" s="362"/>
      <c r="W418" s="362"/>
      <c r="X418" s="362"/>
      <c r="Y418" s="362"/>
      <c r="Z418" s="363"/>
    </row>
    <row r="419" spans="2:26" ht="25.5" customHeight="1" x14ac:dyDescent="0.2">
      <c r="B419" s="266" t="s">
        <v>812</v>
      </c>
      <c r="C419" s="266"/>
      <c r="D419" s="266"/>
      <c r="E419" s="266"/>
      <c r="F419" s="266"/>
      <c r="G419" s="266"/>
      <c r="H419" s="266"/>
      <c r="I419" s="266"/>
      <c r="J419" s="266"/>
      <c r="K419" s="266"/>
      <c r="L419" s="266"/>
      <c r="M419" s="266"/>
      <c r="N419" s="266"/>
      <c r="O419" s="266"/>
      <c r="P419" s="266"/>
      <c r="Q419" s="66">
        <f>COUNTIFS(H407:H417,"M",Q407:Q417,"N/A")</f>
        <v>0</v>
      </c>
      <c r="R419" s="361"/>
      <c r="S419" s="362"/>
      <c r="T419" s="362"/>
      <c r="U419" s="362"/>
      <c r="V419" s="362"/>
      <c r="W419" s="362"/>
      <c r="X419" s="362"/>
      <c r="Y419" s="362"/>
      <c r="Z419" s="363"/>
    </row>
    <row r="420" spans="2:26" ht="25.5" customHeight="1" x14ac:dyDescent="0.2">
      <c r="B420" s="266" t="s">
        <v>813</v>
      </c>
      <c r="C420" s="266"/>
      <c r="D420" s="266"/>
      <c r="E420" s="266"/>
      <c r="F420" s="266"/>
      <c r="G420" s="266"/>
      <c r="H420" s="266"/>
      <c r="I420" s="266"/>
      <c r="J420" s="266"/>
      <c r="K420" s="266"/>
      <c r="L420" s="266"/>
      <c r="M420" s="266"/>
      <c r="N420" s="266"/>
      <c r="O420" s="266"/>
      <c r="P420" s="266"/>
      <c r="Q420" s="66">
        <f>COUNTIFS(H407:H417,"M",Q407:Q417,"1")</f>
        <v>0</v>
      </c>
      <c r="R420" s="361"/>
      <c r="S420" s="362"/>
      <c r="T420" s="362"/>
      <c r="U420" s="362"/>
      <c r="V420" s="362"/>
      <c r="W420" s="362"/>
      <c r="X420" s="362"/>
      <c r="Y420" s="362"/>
      <c r="Z420" s="363"/>
    </row>
    <row r="421" spans="2:26" ht="24.75" customHeight="1" x14ac:dyDescent="0.2">
      <c r="B421" s="262" t="s">
        <v>93</v>
      </c>
      <c r="C421" s="263"/>
      <c r="D421" s="263"/>
      <c r="E421" s="263"/>
      <c r="F421" s="263"/>
      <c r="G421" s="263"/>
      <c r="H421" s="263"/>
      <c r="I421" s="263"/>
      <c r="J421" s="263"/>
      <c r="K421" s="263"/>
      <c r="L421" s="263"/>
      <c r="M421" s="263"/>
      <c r="N421" s="263"/>
      <c r="O421" s="263"/>
      <c r="P421" s="263"/>
      <c r="Q421" s="201">
        <f>SUM(Q407:Q417)</f>
        <v>0</v>
      </c>
      <c r="R421" s="361"/>
      <c r="S421" s="362"/>
      <c r="T421" s="362"/>
      <c r="U421" s="362"/>
      <c r="V421" s="362"/>
      <c r="W421" s="362"/>
      <c r="X421" s="362"/>
      <c r="Y421" s="362"/>
      <c r="Z421" s="363"/>
    </row>
    <row r="422" spans="2:26" ht="19.5" customHeight="1" x14ac:dyDescent="0.2">
      <c r="B422" s="6" t="s">
        <v>2219</v>
      </c>
      <c r="C422" s="414" t="s">
        <v>769</v>
      </c>
      <c r="D422" s="415"/>
      <c r="E422" s="415"/>
      <c r="F422" s="415"/>
      <c r="G422" s="415"/>
      <c r="H422" s="415"/>
      <c r="I422" s="415"/>
      <c r="J422" s="415"/>
      <c r="K422" s="415"/>
      <c r="L422" s="415"/>
      <c r="M422" s="415"/>
      <c r="N422" s="415"/>
      <c r="O422" s="415"/>
      <c r="P422" s="416"/>
      <c r="Q422" s="200"/>
      <c r="R422" s="414"/>
      <c r="S422" s="415"/>
      <c r="T422" s="415"/>
      <c r="U422" s="415"/>
      <c r="V422" s="415"/>
      <c r="W422" s="415"/>
      <c r="X422" s="415"/>
      <c r="Y422" s="415"/>
      <c r="Z422" s="416"/>
    </row>
    <row r="423" spans="2:26" ht="46.5" customHeight="1" x14ac:dyDescent="0.2">
      <c r="B423" s="11"/>
      <c r="C423" s="438"/>
      <c r="D423" s="439"/>
      <c r="E423" s="439"/>
      <c r="F423" s="439"/>
      <c r="G423" s="440"/>
      <c r="H423" s="47"/>
      <c r="I423" s="388" t="s">
        <v>770</v>
      </c>
      <c r="J423" s="389"/>
      <c r="K423" s="389"/>
      <c r="L423" s="389"/>
      <c r="M423" s="389"/>
      <c r="N423" s="389"/>
      <c r="O423" s="389"/>
      <c r="P423" s="390"/>
      <c r="Q423" s="16"/>
      <c r="R423" s="391"/>
      <c r="S423" s="392"/>
      <c r="T423" s="392"/>
      <c r="U423" s="392"/>
      <c r="V423" s="392"/>
      <c r="W423" s="392"/>
      <c r="X423" s="392"/>
      <c r="Y423" s="392"/>
      <c r="Z423" s="393"/>
    </row>
    <row r="424" spans="2:26" ht="132" customHeight="1" x14ac:dyDescent="0.2">
      <c r="B424" s="11" t="s">
        <v>2220</v>
      </c>
      <c r="C424" s="255" t="s">
        <v>771</v>
      </c>
      <c r="D424" s="256"/>
      <c r="E424" s="256"/>
      <c r="F424" s="256"/>
      <c r="G424" s="257"/>
      <c r="H424" s="47"/>
      <c r="I424" s="255" t="s">
        <v>2804</v>
      </c>
      <c r="J424" s="256"/>
      <c r="K424" s="256"/>
      <c r="L424" s="256"/>
      <c r="M424" s="256"/>
      <c r="N424" s="256"/>
      <c r="O424" s="256"/>
      <c r="P424" s="257"/>
      <c r="Q424" s="16"/>
      <c r="R424" s="391"/>
      <c r="S424" s="392"/>
      <c r="T424" s="392"/>
      <c r="U424" s="392"/>
      <c r="V424" s="392"/>
      <c r="W424" s="392"/>
      <c r="X424" s="392"/>
      <c r="Y424" s="392"/>
      <c r="Z424" s="393"/>
    </row>
    <row r="425" spans="2:26" ht="19.5" customHeight="1" x14ac:dyDescent="0.2">
      <c r="B425" s="11" t="s">
        <v>55</v>
      </c>
      <c r="C425" s="411" t="s">
        <v>772</v>
      </c>
      <c r="D425" s="412"/>
      <c r="E425" s="412"/>
      <c r="F425" s="412"/>
      <c r="G425" s="413"/>
      <c r="H425" s="48"/>
      <c r="I425" s="388" t="s">
        <v>773</v>
      </c>
      <c r="J425" s="389"/>
      <c r="K425" s="389"/>
      <c r="L425" s="389"/>
      <c r="M425" s="389"/>
      <c r="N425" s="389"/>
      <c r="O425" s="389"/>
      <c r="P425" s="390"/>
      <c r="Q425" s="15"/>
      <c r="R425" s="391"/>
      <c r="S425" s="392"/>
      <c r="T425" s="392"/>
      <c r="U425" s="392"/>
      <c r="V425" s="392"/>
      <c r="W425" s="392"/>
      <c r="X425" s="392"/>
      <c r="Y425" s="392"/>
      <c r="Z425" s="393"/>
    </row>
    <row r="426" spans="2:26" ht="59.25" customHeight="1" x14ac:dyDescent="0.2">
      <c r="B426" s="11" t="s">
        <v>58</v>
      </c>
      <c r="C426" s="411" t="s">
        <v>774</v>
      </c>
      <c r="D426" s="412"/>
      <c r="E426" s="412"/>
      <c r="F426" s="412"/>
      <c r="G426" s="413"/>
      <c r="H426" s="190" t="s">
        <v>57</v>
      </c>
      <c r="I426" s="388" t="s">
        <v>2979</v>
      </c>
      <c r="J426" s="389"/>
      <c r="K426" s="389"/>
      <c r="L426" s="389"/>
      <c r="M426" s="389"/>
      <c r="N426" s="389"/>
      <c r="O426" s="389"/>
      <c r="P426" s="390"/>
      <c r="Q426" s="15"/>
      <c r="R426" s="391"/>
      <c r="S426" s="392"/>
      <c r="T426" s="392"/>
      <c r="U426" s="392"/>
      <c r="V426" s="392"/>
      <c r="W426" s="392"/>
      <c r="X426" s="392"/>
      <c r="Y426" s="392"/>
      <c r="Z426" s="393"/>
    </row>
    <row r="427" spans="2:26" ht="30.75" customHeight="1" x14ac:dyDescent="0.2">
      <c r="B427" s="11" t="s">
        <v>59</v>
      </c>
      <c r="C427" s="411" t="s">
        <v>775</v>
      </c>
      <c r="D427" s="412"/>
      <c r="E427" s="412"/>
      <c r="F427" s="412"/>
      <c r="G427" s="413"/>
      <c r="H427" s="190" t="s">
        <v>57</v>
      </c>
      <c r="I427" s="388" t="s">
        <v>776</v>
      </c>
      <c r="J427" s="389"/>
      <c r="K427" s="389"/>
      <c r="L427" s="389"/>
      <c r="M427" s="389"/>
      <c r="N427" s="389"/>
      <c r="O427" s="389"/>
      <c r="P427" s="390"/>
      <c r="Q427" s="15"/>
      <c r="R427" s="391"/>
      <c r="S427" s="392"/>
      <c r="T427" s="392"/>
      <c r="U427" s="392"/>
      <c r="V427" s="392"/>
      <c r="W427" s="392"/>
      <c r="X427" s="392"/>
      <c r="Y427" s="392"/>
      <c r="Z427" s="393"/>
    </row>
    <row r="428" spans="2:26" ht="30" customHeight="1" x14ac:dyDescent="0.2">
      <c r="B428" s="11" t="s">
        <v>61</v>
      </c>
      <c r="C428" s="411" t="s">
        <v>777</v>
      </c>
      <c r="D428" s="412"/>
      <c r="E428" s="412"/>
      <c r="F428" s="412"/>
      <c r="G428" s="413"/>
      <c r="H428" s="190"/>
      <c r="I428" s="388" t="s">
        <v>778</v>
      </c>
      <c r="J428" s="389"/>
      <c r="K428" s="389"/>
      <c r="L428" s="389"/>
      <c r="M428" s="389"/>
      <c r="N428" s="389"/>
      <c r="O428" s="389"/>
      <c r="P428" s="390"/>
      <c r="Q428" s="15"/>
      <c r="R428" s="391"/>
      <c r="S428" s="392"/>
      <c r="T428" s="392"/>
      <c r="U428" s="392"/>
      <c r="V428" s="392"/>
      <c r="W428" s="392"/>
      <c r="X428" s="392"/>
      <c r="Y428" s="392"/>
      <c r="Z428" s="393"/>
    </row>
    <row r="429" spans="2:26" ht="21" customHeight="1" x14ac:dyDescent="0.2">
      <c r="B429" s="11" t="s">
        <v>63</v>
      </c>
      <c r="C429" s="411" t="s">
        <v>779</v>
      </c>
      <c r="D429" s="412"/>
      <c r="E429" s="412"/>
      <c r="F429" s="412"/>
      <c r="G429" s="413"/>
      <c r="H429" s="190" t="s">
        <v>57</v>
      </c>
      <c r="I429" s="388" t="s">
        <v>780</v>
      </c>
      <c r="J429" s="389"/>
      <c r="K429" s="389"/>
      <c r="L429" s="389"/>
      <c r="M429" s="389"/>
      <c r="N429" s="389"/>
      <c r="O429" s="389"/>
      <c r="P429" s="390"/>
      <c r="Q429" s="15"/>
      <c r="R429" s="391"/>
      <c r="S429" s="392"/>
      <c r="T429" s="392"/>
      <c r="U429" s="392"/>
      <c r="V429" s="392"/>
      <c r="W429" s="392"/>
      <c r="X429" s="392"/>
      <c r="Y429" s="392"/>
      <c r="Z429" s="393"/>
    </row>
    <row r="430" spans="2:26" ht="34.5" customHeight="1" x14ac:dyDescent="0.2">
      <c r="B430" s="11" t="s">
        <v>65</v>
      </c>
      <c r="C430" s="411" t="s">
        <v>781</v>
      </c>
      <c r="D430" s="412"/>
      <c r="E430" s="412"/>
      <c r="F430" s="412"/>
      <c r="G430" s="413"/>
      <c r="H430" s="190"/>
      <c r="I430" s="388" t="s">
        <v>1927</v>
      </c>
      <c r="J430" s="389"/>
      <c r="K430" s="389"/>
      <c r="L430" s="389"/>
      <c r="M430" s="389"/>
      <c r="N430" s="389"/>
      <c r="O430" s="389"/>
      <c r="P430" s="390"/>
      <c r="Q430" s="15"/>
      <c r="R430" s="391"/>
      <c r="S430" s="392"/>
      <c r="T430" s="392"/>
      <c r="U430" s="392"/>
      <c r="V430" s="392"/>
      <c r="W430" s="392"/>
      <c r="X430" s="392"/>
      <c r="Y430" s="392"/>
      <c r="Z430" s="393"/>
    </row>
    <row r="431" spans="2:26" ht="19.5" customHeight="1" x14ac:dyDescent="0.2">
      <c r="B431" s="11" t="s">
        <v>68</v>
      </c>
      <c r="C431" s="411" t="s">
        <v>782</v>
      </c>
      <c r="D431" s="412"/>
      <c r="E431" s="412"/>
      <c r="F431" s="412"/>
      <c r="G431" s="413"/>
      <c r="H431" s="190"/>
      <c r="I431" s="388" t="s">
        <v>783</v>
      </c>
      <c r="J431" s="389"/>
      <c r="K431" s="389"/>
      <c r="L431" s="389"/>
      <c r="M431" s="389"/>
      <c r="N431" s="389"/>
      <c r="O431" s="389"/>
      <c r="P431" s="390"/>
      <c r="Q431" s="15"/>
      <c r="R431" s="391"/>
      <c r="S431" s="392"/>
      <c r="T431" s="392"/>
      <c r="U431" s="392"/>
      <c r="V431" s="392"/>
      <c r="W431" s="392"/>
      <c r="X431" s="392"/>
      <c r="Y431" s="392"/>
      <c r="Z431" s="393"/>
    </row>
    <row r="432" spans="2:26" ht="19.5" customHeight="1" x14ac:dyDescent="0.2">
      <c r="B432" s="11" t="s">
        <v>71</v>
      </c>
      <c r="C432" s="411" t="s">
        <v>784</v>
      </c>
      <c r="D432" s="412"/>
      <c r="E432" s="412"/>
      <c r="F432" s="412"/>
      <c r="G432" s="413"/>
      <c r="H432" s="190" t="s">
        <v>57</v>
      </c>
      <c r="I432" s="388" t="s">
        <v>785</v>
      </c>
      <c r="J432" s="389"/>
      <c r="K432" s="389"/>
      <c r="L432" s="389"/>
      <c r="M432" s="389"/>
      <c r="N432" s="389"/>
      <c r="O432" s="389"/>
      <c r="P432" s="390"/>
      <c r="Q432" s="15"/>
      <c r="R432" s="391"/>
      <c r="S432" s="392"/>
      <c r="T432" s="392"/>
      <c r="U432" s="392"/>
      <c r="V432" s="392"/>
      <c r="W432" s="392"/>
      <c r="X432" s="392"/>
      <c r="Y432" s="392"/>
      <c r="Z432" s="393"/>
    </row>
    <row r="433" spans="2:26" ht="18" customHeight="1" x14ac:dyDescent="0.2">
      <c r="B433" s="11" t="s">
        <v>74</v>
      </c>
      <c r="C433" s="411" t="s">
        <v>786</v>
      </c>
      <c r="D433" s="412"/>
      <c r="E433" s="412"/>
      <c r="F433" s="412"/>
      <c r="G433" s="413"/>
      <c r="H433" s="190"/>
      <c r="I433" s="388" t="s">
        <v>787</v>
      </c>
      <c r="J433" s="389"/>
      <c r="K433" s="389"/>
      <c r="L433" s="389"/>
      <c r="M433" s="389"/>
      <c r="N433" s="389"/>
      <c r="O433" s="389"/>
      <c r="P433" s="390"/>
      <c r="Q433" s="15"/>
      <c r="R433" s="391"/>
      <c r="S433" s="392"/>
      <c r="T433" s="392"/>
      <c r="U433" s="392"/>
      <c r="V433" s="392"/>
      <c r="W433" s="392"/>
      <c r="X433" s="392"/>
      <c r="Y433" s="392"/>
      <c r="Z433" s="393"/>
    </row>
    <row r="434" spans="2:26" ht="29.25" customHeight="1" x14ac:dyDescent="0.2">
      <c r="B434" s="11" t="s">
        <v>76</v>
      </c>
      <c r="C434" s="411" t="s">
        <v>788</v>
      </c>
      <c r="D434" s="412"/>
      <c r="E434" s="412"/>
      <c r="F434" s="412"/>
      <c r="G434" s="413"/>
      <c r="H434" s="190"/>
      <c r="I434" s="255" t="s">
        <v>789</v>
      </c>
      <c r="J434" s="256"/>
      <c r="K434" s="256"/>
      <c r="L434" s="256"/>
      <c r="M434" s="256"/>
      <c r="N434" s="256"/>
      <c r="O434" s="256"/>
      <c r="P434" s="257"/>
      <c r="Q434" s="15"/>
      <c r="R434" s="391"/>
      <c r="S434" s="392"/>
      <c r="T434" s="392"/>
      <c r="U434" s="392"/>
      <c r="V434" s="392"/>
      <c r="W434" s="392"/>
      <c r="X434" s="392"/>
      <c r="Y434" s="392"/>
      <c r="Z434" s="393"/>
    </row>
    <row r="435" spans="2:26" ht="19.5" customHeight="1" x14ac:dyDescent="0.2">
      <c r="B435" s="11" t="s">
        <v>79</v>
      </c>
      <c r="C435" s="411" t="s">
        <v>790</v>
      </c>
      <c r="D435" s="412"/>
      <c r="E435" s="412"/>
      <c r="F435" s="412"/>
      <c r="G435" s="413"/>
      <c r="H435" s="190"/>
      <c r="I435" s="388" t="s">
        <v>2980</v>
      </c>
      <c r="J435" s="389"/>
      <c r="K435" s="389"/>
      <c r="L435" s="389"/>
      <c r="M435" s="389"/>
      <c r="N435" s="389"/>
      <c r="O435" s="389"/>
      <c r="P435" s="390"/>
      <c r="Q435" s="15"/>
      <c r="R435" s="391"/>
      <c r="S435" s="392"/>
      <c r="T435" s="392"/>
      <c r="U435" s="392"/>
      <c r="V435" s="392"/>
      <c r="W435" s="392"/>
      <c r="X435" s="392"/>
      <c r="Y435" s="392"/>
      <c r="Z435" s="393"/>
    </row>
    <row r="436" spans="2:26" ht="19.5" customHeight="1" x14ac:dyDescent="0.2">
      <c r="B436" s="11" t="s">
        <v>82</v>
      </c>
      <c r="C436" s="411" t="s">
        <v>791</v>
      </c>
      <c r="D436" s="412"/>
      <c r="E436" s="412"/>
      <c r="F436" s="412"/>
      <c r="G436" s="413"/>
      <c r="H436" s="190" t="s">
        <v>57</v>
      </c>
      <c r="I436" s="388" t="s">
        <v>792</v>
      </c>
      <c r="J436" s="389"/>
      <c r="K436" s="389"/>
      <c r="L436" s="389"/>
      <c r="M436" s="389"/>
      <c r="N436" s="389"/>
      <c r="O436" s="389"/>
      <c r="P436" s="390"/>
      <c r="Q436" s="15"/>
      <c r="R436" s="391"/>
      <c r="S436" s="392"/>
      <c r="T436" s="392"/>
      <c r="U436" s="392"/>
      <c r="V436" s="392"/>
      <c r="W436" s="392"/>
      <c r="X436" s="392"/>
      <c r="Y436" s="392"/>
      <c r="Z436" s="393"/>
    </row>
    <row r="437" spans="2:26" ht="45" customHeight="1" x14ac:dyDescent="0.2">
      <c r="B437" s="11" t="s">
        <v>85</v>
      </c>
      <c r="C437" s="411" t="s">
        <v>793</v>
      </c>
      <c r="D437" s="412"/>
      <c r="E437" s="412"/>
      <c r="F437" s="412"/>
      <c r="G437" s="413"/>
      <c r="H437" s="190"/>
      <c r="I437" s="388" t="s">
        <v>3407</v>
      </c>
      <c r="J437" s="389"/>
      <c r="K437" s="389"/>
      <c r="L437" s="389"/>
      <c r="M437" s="389"/>
      <c r="N437" s="389"/>
      <c r="O437" s="389"/>
      <c r="P437" s="390"/>
      <c r="Q437" s="15"/>
      <c r="R437" s="391"/>
      <c r="S437" s="392"/>
      <c r="T437" s="392"/>
      <c r="U437" s="392"/>
      <c r="V437" s="392"/>
      <c r="W437" s="392"/>
      <c r="X437" s="392"/>
      <c r="Y437" s="392"/>
      <c r="Z437" s="393"/>
    </row>
    <row r="438" spans="2:26" ht="19.5" customHeight="1" x14ac:dyDescent="0.2">
      <c r="B438" s="11" t="s">
        <v>2221</v>
      </c>
      <c r="C438" s="255" t="s">
        <v>794</v>
      </c>
      <c r="D438" s="256"/>
      <c r="E438" s="256"/>
      <c r="F438" s="256"/>
      <c r="G438" s="257"/>
      <c r="H438" s="43"/>
      <c r="I438" s="388" t="s">
        <v>444</v>
      </c>
      <c r="J438" s="389"/>
      <c r="K438" s="389"/>
      <c r="L438" s="389"/>
      <c r="M438" s="389"/>
      <c r="N438" s="389"/>
      <c r="O438" s="389"/>
      <c r="P438" s="390"/>
      <c r="Q438" s="16"/>
      <c r="R438" s="391"/>
      <c r="S438" s="392"/>
      <c r="T438" s="392"/>
      <c r="U438" s="392"/>
      <c r="V438" s="392"/>
      <c r="W438" s="392"/>
      <c r="X438" s="392"/>
      <c r="Y438" s="392"/>
      <c r="Z438" s="393"/>
    </row>
    <row r="439" spans="2:26" ht="33" customHeight="1" x14ac:dyDescent="0.2">
      <c r="B439" s="11" t="s">
        <v>55</v>
      </c>
      <c r="C439" s="411" t="s">
        <v>795</v>
      </c>
      <c r="D439" s="412"/>
      <c r="E439" s="412"/>
      <c r="F439" s="412"/>
      <c r="G439" s="413"/>
      <c r="H439" s="190" t="s">
        <v>57</v>
      </c>
      <c r="I439" s="388" t="s">
        <v>796</v>
      </c>
      <c r="J439" s="389"/>
      <c r="K439" s="389"/>
      <c r="L439" s="389"/>
      <c r="M439" s="389"/>
      <c r="N439" s="389"/>
      <c r="O439" s="389"/>
      <c r="P439" s="390"/>
      <c r="Q439" s="15"/>
      <c r="R439" s="391"/>
      <c r="S439" s="392"/>
      <c r="T439" s="392"/>
      <c r="U439" s="392"/>
      <c r="V439" s="392"/>
      <c r="W439" s="392"/>
      <c r="X439" s="392"/>
      <c r="Y439" s="392"/>
      <c r="Z439" s="393"/>
    </row>
    <row r="440" spans="2:26" ht="32.25" customHeight="1" x14ac:dyDescent="0.2">
      <c r="B440" s="11" t="s">
        <v>58</v>
      </c>
      <c r="C440" s="411" t="s">
        <v>660</v>
      </c>
      <c r="D440" s="412"/>
      <c r="E440" s="412"/>
      <c r="F440" s="412"/>
      <c r="G440" s="413"/>
      <c r="H440" s="190" t="s">
        <v>57</v>
      </c>
      <c r="I440" s="388" t="s">
        <v>797</v>
      </c>
      <c r="J440" s="389"/>
      <c r="K440" s="389"/>
      <c r="L440" s="389"/>
      <c r="M440" s="389"/>
      <c r="N440" s="389"/>
      <c r="O440" s="389"/>
      <c r="P440" s="390"/>
      <c r="Q440" s="15"/>
      <c r="R440" s="391"/>
      <c r="S440" s="392"/>
      <c r="T440" s="392"/>
      <c r="U440" s="392"/>
      <c r="V440" s="392"/>
      <c r="W440" s="392"/>
      <c r="X440" s="392"/>
      <c r="Y440" s="392"/>
      <c r="Z440" s="393"/>
    </row>
    <row r="441" spans="2:26" ht="19.5" customHeight="1" x14ac:dyDescent="0.2">
      <c r="B441" s="11" t="s">
        <v>59</v>
      </c>
      <c r="C441" s="411" t="s">
        <v>798</v>
      </c>
      <c r="D441" s="412"/>
      <c r="E441" s="412"/>
      <c r="F441" s="412"/>
      <c r="G441" s="413"/>
      <c r="H441" s="190" t="s">
        <v>57</v>
      </c>
      <c r="I441" s="388" t="s">
        <v>1928</v>
      </c>
      <c r="J441" s="389"/>
      <c r="K441" s="389"/>
      <c r="L441" s="389"/>
      <c r="M441" s="389"/>
      <c r="N441" s="389"/>
      <c r="O441" s="389"/>
      <c r="P441" s="390"/>
      <c r="Q441" s="15"/>
      <c r="R441" s="391"/>
      <c r="S441" s="392"/>
      <c r="T441" s="392"/>
      <c r="U441" s="392"/>
      <c r="V441" s="392"/>
      <c r="W441" s="392"/>
      <c r="X441" s="392"/>
      <c r="Y441" s="392"/>
      <c r="Z441" s="393"/>
    </row>
    <row r="442" spans="2:26" ht="19.5" customHeight="1" x14ac:dyDescent="0.2">
      <c r="B442" s="11" t="s">
        <v>61</v>
      </c>
      <c r="C442" s="411" t="s">
        <v>799</v>
      </c>
      <c r="D442" s="412"/>
      <c r="E442" s="412"/>
      <c r="F442" s="412"/>
      <c r="G442" s="413"/>
      <c r="H442" s="190"/>
      <c r="I442" s="388" t="s">
        <v>800</v>
      </c>
      <c r="J442" s="389"/>
      <c r="K442" s="389"/>
      <c r="L442" s="389"/>
      <c r="M442" s="389"/>
      <c r="N442" s="389"/>
      <c r="O442" s="389"/>
      <c r="P442" s="390"/>
      <c r="Q442" s="15"/>
      <c r="R442" s="391"/>
      <c r="S442" s="392"/>
      <c r="T442" s="392"/>
      <c r="U442" s="392"/>
      <c r="V442" s="392"/>
      <c r="W442" s="392"/>
      <c r="X442" s="392"/>
      <c r="Y442" s="392"/>
      <c r="Z442" s="393"/>
    </row>
    <row r="443" spans="2:26" ht="30" customHeight="1" x14ac:dyDescent="0.2">
      <c r="B443" s="11" t="s">
        <v>63</v>
      </c>
      <c r="C443" s="411" t="s">
        <v>801</v>
      </c>
      <c r="D443" s="412"/>
      <c r="E443" s="412"/>
      <c r="F443" s="412"/>
      <c r="G443" s="413"/>
      <c r="H443" s="190" t="s">
        <v>57</v>
      </c>
      <c r="I443" s="388" t="s">
        <v>1929</v>
      </c>
      <c r="J443" s="389"/>
      <c r="K443" s="389"/>
      <c r="L443" s="389"/>
      <c r="M443" s="389"/>
      <c r="N443" s="389"/>
      <c r="O443" s="389"/>
      <c r="P443" s="390"/>
      <c r="Q443" s="15"/>
      <c r="R443" s="391"/>
      <c r="S443" s="392"/>
      <c r="T443" s="392"/>
      <c r="U443" s="392"/>
      <c r="V443" s="392"/>
      <c r="W443" s="392"/>
      <c r="X443" s="392"/>
      <c r="Y443" s="392"/>
      <c r="Z443" s="393"/>
    </row>
    <row r="444" spans="2:26" ht="19.5" customHeight="1" x14ac:dyDescent="0.2">
      <c r="B444" s="11" t="s">
        <v>65</v>
      </c>
      <c r="C444" s="411" t="s">
        <v>802</v>
      </c>
      <c r="D444" s="412"/>
      <c r="E444" s="412"/>
      <c r="F444" s="412"/>
      <c r="G444" s="413"/>
      <c r="H444" s="190" t="s">
        <v>57</v>
      </c>
      <c r="I444" s="388" t="s">
        <v>800</v>
      </c>
      <c r="J444" s="389"/>
      <c r="K444" s="389"/>
      <c r="L444" s="389"/>
      <c r="M444" s="389"/>
      <c r="N444" s="389"/>
      <c r="O444" s="389"/>
      <c r="P444" s="390"/>
      <c r="Q444" s="15"/>
      <c r="R444" s="391"/>
      <c r="S444" s="392"/>
      <c r="T444" s="392"/>
      <c r="U444" s="392"/>
      <c r="V444" s="392"/>
      <c r="W444" s="392"/>
      <c r="X444" s="392"/>
      <c r="Y444" s="392"/>
      <c r="Z444" s="393"/>
    </row>
    <row r="445" spans="2:26" ht="19.5" customHeight="1" x14ac:dyDescent="0.2">
      <c r="B445" s="11" t="s">
        <v>68</v>
      </c>
      <c r="C445" s="411" t="s">
        <v>803</v>
      </c>
      <c r="D445" s="412"/>
      <c r="E445" s="412"/>
      <c r="F445" s="412"/>
      <c r="G445" s="413"/>
      <c r="H445" s="190" t="s">
        <v>57</v>
      </c>
      <c r="I445" s="388" t="s">
        <v>800</v>
      </c>
      <c r="J445" s="389"/>
      <c r="K445" s="389"/>
      <c r="L445" s="389"/>
      <c r="M445" s="389"/>
      <c r="N445" s="389"/>
      <c r="O445" s="389"/>
      <c r="P445" s="390"/>
      <c r="Q445" s="15"/>
      <c r="R445" s="391"/>
      <c r="S445" s="392"/>
      <c r="T445" s="392"/>
      <c r="U445" s="392"/>
      <c r="V445" s="392"/>
      <c r="W445" s="392"/>
      <c r="X445" s="392"/>
      <c r="Y445" s="392"/>
      <c r="Z445" s="393"/>
    </row>
    <row r="446" spans="2:26" ht="48" customHeight="1" x14ac:dyDescent="0.2">
      <c r="B446" s="11" t="s">
        <v>71</v>
      </c>
      <c r="C446" s="411" t="s">
        <v>2829</v>
      </c>
      <c r="D446" s="412"/>
      <c r="E446" s="412"/>
      <c r="F446" s="412"/>
      <c r="G446" s="413"/>
      <c r="H446" s="190" t="s">
        <v>57</v>
      </c>
      <c r="I446" s="388" t="s">
        <v>804</v>
      </c>
      <c r="J446" s="389"/>
      <c r="K446" s="389"/>
      <c r="L446" s="389"/>
      <c r="M446" s="389"/>
      <c r="N446" s="389"/>
      <c r="O446" s="389"/>
      <c r="P446" s="390"/>
      <c r="Q446" s="15"/>
      <c r="R446" s="391"/>
      <c r="S446" s="392"/>
      <c r="T446" s="392"/>
      <c r="U446" s="392"/>
      <c r="V446" s="392"/>
      <c r="W446" s="392"/>
      <c r="X446" s="392"/>
      <c r="Y446" s="392"/>
      <c r="Z446" s="393"/>
    </row>
    <row r="447" spans="2:26" ht="19.5" customHeight="1" x14ac:dyDescent="0.2">
      <c r="B447" s="11" t="s">
        <v>74</v>
      </c>
      <c r="C447" s="411" t="s">
        <v>2830</v>
      </c>
      <c r="D447" s="412"/>
      <c r="E447" s="412"/>
      <c r="F447" s="412"/>
      <c r="G447" s="413"/>
      <c r="H447" s="190" t="s">
        <v>57</v>
      </c>
      <c r="I447" s="388" t="s">
        <v>805</v>
      </c>
      <c r="J447" s="389"/>
      <c r="K447" s="389"/>
      <c r="L447" s="389"/>
      <c r="M447" s="389"/>
      <c r="N447" s="389"/>
      <c r="O447" s="389"/>
      <c r="P447" s="390"/>
      <c r="Q447" s="15"/>
      <c r="R447" s="391"/>
      <c r="S447" s="392"/>
      <c r="T447" s="392"/>
      <c r="U447" s="392"/>
      <c r="V447" s="392"/>
      <c r="W447" s="392"/>
      <c r="X447" s="392"/>
      <c r="Y447" s="392"/>
      <c r="Z447" s="393"/>
    </row>
    <row r="448" spans="2:26" ht="45" customHeight="1" x14ac:dyDescent="0.2">
      <c r="B448" s="11" t="s">
        <v>76</v>
      </c>
      <c r="C448" s="411" t="s">
        <v>806</v>
      </c>
      <c r="D448" s="412"/>
      <c r="E448" s="412"/>
      <c r="F448" s="412"/>
      <c r="G448" s="413"/>
      <c r="H448" s="190" t="s">
        <v>57</v>
      </c>
      <c r="I448" s="255" t="s">
        <v>807</v>
      </c>
      <c r="J448" s="256"/>
      <c r="K448" s="256"/>
      <c r="L448" s="256"/>
      <c r="M448" s="256"/>
      <c r="N448" s="256"/>
      <c r="O448" s="256"/>
      <c r="P448" s="257"/>
      <c r="Q448" s="15"/>
      <c r="R448" s="391"/>
      <c r="S448" s="392"/>
      <c r="T448" s="392"/>
      <c r="U448" s="392"/>
      <c r="V448" s="392"/>
      <c r="W448" s="392"/>
      <c r="X448" s="392"/>
      <c r="Y448" s="392"/>
      <c r="Z448" s="393"/>
    </row>
    <row r="449" spans="2:26" ht="25.5" customHeight="1" x14ac:dyDescent="0.2">
      <c r="B449" s="262" t="s">
        <v>92</v>
      </c>
      <c r="C449" s="263"/>
      <c r="D449" s="263"/>
      <c r="E449" s="263"/>
      <c r="F449" s="263"/>
      <c r="G449" s="263"/>
      <c r="H449" s="263"/>
      <c r="I449" s="263"/>
      <c r="J449" s="263"/>
      <c r="K449" s="263"/>
      <c r="L449" s="263"/>
      <c r="M449" s="263"/>
      <c r="N449" s="263"/>
      <c r="O449" s="263"/>
      <c r="P449" s="264"/>
      <c r="Q449" s="37">
        <f>COUNTIF(Q423:Q448,"N/A")</f>
        <v>0</v>
      </c>
      <c r="R449" s="361"/>
      <c r="S449" s="362"/>
      <c r="T449" s="362"/>
      <c r="U449" s="362"/>
      <c r="V449" s="362"/>
      <c r="W449" s="362"/>
      <c r="X449" s="362"/>
      <c r="Y449" s="362"/>
      <c r="Z449" s="363"/>
    </row>
    <row r="450" spans="2:26" ht="25.5" customHeight="1" x14ac:dyDescent="0.2">
      <c r="B450" s="266" t="s">
        <v>812</v>
      </c>
      <c r="C450" s="266"/>
      <c r="D450" s="266"/>
      <c r="E450" s="266"/>
      <c r="F450" s="266"/>
      <c r="G450" s="266"/>
      <c r="H450" s="266"/>
      <c r="I450" s="266"/>
      <c r="J450" s="266"/>
      <c r="K450" s="266"/>
      <c r="L450" s="266"/>
      <c r="M450" s="266"/>
      <c r="N450" s="266"/>
      <c r="O450" s="266"/>
      <c r="P450" s="266"/>
      <c r="Q450" s="66">
        <f>COUNTIFS(H423:H448,"M",Q423:Q448,"N/A")</f>
        <v>0</v>
      </c>
      <c r="R450" s="361"/>
      <c r="S450" s="362"/>
      <c r="T450" s="362"/>
      <c r="U450" s="362"/>
      <c r="V450" s="362"/>
      <c r="W450" s="362"/>
      <c r="X450" s="362"/>
      <c r="Y450" s="362"/>
      <c r="Z450" s="363"/>
    </row>
    <row r="451" spans="2:26" ht="25.5" customHeight="1" x14ac:dyDescent="0.2">
      <c r="B451" s="266" t="s">
        <v>813</v>
      </c>
      <c r="C451" s="266"/>
      <c r="D451" s="266"/>
      <c r="E451" s="266"/>
      <c r="F451" s="266"/>
      <c r="G451" s="266"/>
      <c r="H451" s="266"/>
      <c r="I451" s="266"/>
      <c r="J451" s="266"/>
      <c r="K451" s="266"/>
      <c r="L451" s="266"/>
      <c r="M451" s="266"/>
      <c r="N451" s="266"/>
      <c r="O451" s="266"/>
      <c r="P451" s="266"/>
      <c r="Q451" s="66">
        <f>COUNTIFS(H423:H448,"M",Q423:Q448,"1")</f>
        <v>0</v>
      </c>
      <c r="R451" s="361"/>
      <c r="S451" s="362"/>
      <c r="T451" s="362"/>
      <c r="U451" s="362"/>
      <c r="V451" s="362"/>
      <c r="W451" s="362"/>
      <c r="X451" s="362"/>
      <c r="Y451" s="362"/>
      <c r="Z451" s="363"/>
    </row>
    <row r="452" spans="2:26" ht="26.25" customHeight="1" thickBot="1" x14ac:dyDescent="0.25">
      <c r="B452" s="500" t="s">
        <v>93</v>
      </c>
      <c r="C452" s="501"/>
      <c r="D452" s="501"/>
      <c r="E452" s="501"/>
      <c r="F452" s="501"/>
      <c r="G452" s="501"/>
      <c r="H452" s="501"/>
      <c r="I452" s="501"/>
      <c r="J452" s="501"/>
      <c r="K452" s="501"/>
      <c r="L452" s="501"/>
      <c r="M452" s="501"/>
      <c r="N452" s="501"/>
      <c r="O452" s="501"/>
      <c r="P452" s="501"/>
      <c r="Q452" s="41">
        <f>SUM(Q423:Q448)</f>
        <v>0</v>
      </c>
      <c r="R452" s="361"/>
      <c r="S452" s="362"/>
      <c r="T452" s="362"/>
      <c r="U452" s="362"/>
      <c r="V452" s="362"/>
      <c r="W452" s="362"/>
      <c r="X452" s="362"/>
      <c r="Y452" s="362"/>
      <c r="Z452" s="363"/>
    </row>
  </sheetData>
  <sheetProtection algorithmName="SHA-512" hashValue="lvaIlAw2yjFR7thKBTWUFNMHPrV6q9Wmv/C2stddAUlEqtgmIpR5jZ33CCiBlNtJbs/BKHNnB0Q0mqFWDTNqyw==" saltValue="dZ+RuFEeJEfeScQqnAsd8g==" spinCount="100000" sheet="1" objects="1" scenarios="1" formatRows="0"/>
  <protectedRanges>
    <protectedRange sqref="Q423:Q448" name="Scores23"/>
    <protectedRange sqref="Q407:Q417" name="Scores22"/>
    <protectedRange sqref="Q398:Q401" name="Scores21"/>
    <protectedRange sqref="Q373:Q392" name="Scores20"/>
    <protectedRange sqref="Q354:Q367" name="Scores19"/>
    <protectedRange sqref="Q337:Q347" name="Scores18"/>
    <protectedRange sqref="Q329:Q331" name="Scores17"/>
    <protectedRange sqref="Q310:Q322" name="Scores16"/>
    <protectedRange sqref="Q263:Q304" name="Scores15"/>
    <protectedRange sqref="Q256" name="Scores14"/>
    <protectedRange sqref="Q238:Q250" name="Scores13"/>
    <protectedRange sqref="Q220:Q230" name="Scores12"/>
    <protectedRange sqref="Q199:Q214" name="Scores11"/>
    <protectedRange sqref="Q184:Q192" name="Scores10"/>
    <protectedRange sqref="Q167:Q177" name="Scores9"/>
    <protectedRange sqref="Q149:Q161" name="Scores8"/>
    <protectedRange sqref="Q140:Q143" name="Scores7"/>
    <protectedRange sqref="Q123:Q134" name="Scores6"/>
    <protectedRange sqref="Q116:Q117" name="Scores5"/>
    <protectedRange sqref="Q87:Q110" name="Scores4"/>
    <protectedRange sqref="Q72:Q81" name="Scores3"/>
    <protectedRange sqref="Q64:Q66" name="Scores2"/>
    <protectedRange sqref="Q56:Q57" name="Scores1"/>
    <protectedRange sqref="R53:Z452" name="Comments"/>
  </protectedRanges>
  <mergeCells count="1290">
    <mergeCell ref="C336:P336"/>
    <mergeCell ref="R336:Z336"/>
    <mergeCell ref="C352:P352"/>
    <mergeCell ref="C353:P353"/>
    <mergeCell ref="R352:Z352"/>
    <mergeCell ref="R353:Z353"/>
    <mergeCell ref="C372:P372"/>
    <mergeCell ref="R372:Z372"/>
    <mergeCell ref="C397:P397"/>
    <mergeCell ref="R397:Z397"/>
    <mergeCell ref="C406:P406"/>
    <mergeCell ref="R406:Z406"/>
    <mergeCell ref="C422:P422"/>
    <mergeCell ref="R422:Z422"/>
    <mergeCell ref="R122:Z122"/>
    <mergeCell ref="C122:P122"/>
    <mergeCell ref="C139:P139"/>
    <mergeCell ref="R139:Z139"/>
    <mergeCell ref="C141:P141"/>
    <mergeCell ref="R141:Z141"/>
    <mergeCell ref="C148:P148"/>
    <mergeCell ref="R148:Z148"/>
    <mergeCell ref="C166:P166"/>
    <mergeCell ref="R166:Z166"/>
    <mergeCell ref="C182:P182"/>
    <mergeCell ref="C183:P183"/>
    <mergeCell ref="R182:Z182"/>
    <mergeCell ref="R183:Z183"/>
    <mergeCell ref="C197:P197"/>
    <mergeCell ref="C198:P198"/>
    <mergeCell ref="C413:G413"/>
    <mergeCell ref="I413:P413"/>
    <mergeCell ref="C55:P55"/>
    <mergeCell ref="C62:P62"/>
    <mergeCell ref="C63:P63"/>
    <mergeCell ref="R62:Z62"/>
    <mergeCell ref="R63:Z63"/>
    <mergeCell ref="C71:P71"/>
    <mergeCell ref="R71:Z71"/>
    <mergeCell ref="C74:P74"/>
    <mergeCell ref="R74:Z74"/>
    <mergeCell ref="C86:P86"/>
    <mergeCell ref="R86:Z86"/>
    <mergeCell ref="R115:Z115"/>
    <mergeCell ref="R196:Z196"/>
    <mergeCell ref="B194:P194"/>
    <mergeCell ref="C154:G154"/>
    <mergeCell ref="I154:P154"/>
    <mergeCell ref="R154:Z154"/>
    <mergeCell ref="C155:G155"/>
    <mergeCell ref="I155:P155"/>
    <mergeCell ref="R155:Z155"/>
    <mergeCell ref="C152:G152"/>
    <mergeCell ref="I152:P152"/>
    <mergeCell ref="R152:Z152"/>
    <mergeCell ref="C153:G153"/>
    <mergeCell ref="I153:P153"/>
    <mergeCell ref="B195:P195"/>
    <mergeCell ref="C190:G190"/>
    <mergeCell ref="C191:G191"/>
    <mergeCell ref="I191:P191"/>
    <mergeCell ref="I190:P190"/>
    <mergeCell ref="C192:G192"/>
    <mergeCell ref="I192:P192"/>
    <mergeCell ref="C448:G448"/>
    <mergeCell ref="I448:P448"/>
    <mergeCell ref="R448:Z448"/>
    <mergeCell ref="B449:P449"/>
    <mergeCell ref="B452:P452"/>
    <mergeCell ref="R452:Z452"/>
    <mergeCell ref="C446:G446"/>
    <mergeCell ref="I446:P446"/>
    <mergeCell ref="R446:Z446"/>
    <mergeCell ref="C447:G447"/>
    <mergeCell ref="I447:P447"/>
    <mergeCell ref="R447:Z447"/>
    <mergeCell ref="C444:G444"/>
    <mergeCell ref="I444:P444"/>
    <mergeCell ref="R444:Z444"/>
    <mergeCell ref="C445:G445"/>
    <mergeCell ref="I445:P445"/>
    <mergeCell ref="R445:Z445"/>
    <mergeCell ref="B450:P450"/>
    <mergeCell ref="B451:P451"/>
    <mergeCell ref="R449:Z449"/>
    <mergeCell ref="R450:Z450"/>
    <mergeCell ref="R451:Z451"/>
    <mergeCell ref="I442:P442"/>
    <mergeCell ref="R442:Z442"/>
    <mergeCell ref="C443:G443"/>
    <mergeCell ref="I443:P443"/>
    <mergeCell ref="R443:Z443"/>
    <mergeCell ref="C439:G439"/>
    <mergeCell ref="I439:P439"/>
    <mergeCell ref="R439:Z439"/>
    <mergeCell ref="C440:G440"/>
    <mergeCell ref="I440:P440"/>
    <mergeCell ref="R440:Z440"/>
    <mergeCell ref="C437:G437"/>
    <mergeCell ref="I437:P437"/>
    <mergeCell ref="R437:Z437"/>
    <mergeCell ref="C438:G438"/>
    <mergeCell ref="I438:P438"/>
    <mergeCell ref="R438:Z438"/>
    <mergeCell ref="I441:P441"/>
    <mergeCell ref="C441:G441"/>
    <mergeCell ref="R441:Z441"/>
    <mergeCell ref="C442:G442"/>
    <mergeCell ref="C435:G435"/>
    <mergeCell ref="I435:P435"/>
    <mergeCell ref="R435:Z435"/>
    <mergeCell ref="C436:G436"/>
    <mergeCell ref="I436:P436"/>
    <mergeCell ref="R436:Z436"/>
    <mergeCell ref="C433:G433"/>
    <mergeCell ref="I433:P433"/>
    <mergeCell ref="R433:Z433"/>
    <mergeCell ref="C434:G434"/>
    <mergeCell ref="I434:P434"/>
    <mergeCell ref="R434:Z434"/>
    <mergeCell ref="C431:G431"/>
    <mergeCell ref="I431:P431"/>
    <mergeCell ref="R431:Z431"/>
    <mergeCell ref="C432:G432"/>
    <mergeCell ref="I432:P432"/>
    <mergeCell ref="R432:Z432"/>
    <mergeCell ref="C429:G429"/>
    <mergeCell ref="I429:P429"/>
    <mergeCell ref="R429:Z429"/>
    <mergeCell ref="C430:G430"/>
    <mergeCell ref="I430:P430"/>
    <mergeCell ref="R430:Z430"/>
    <mergeCell ref="C427:G427"/>
    <mergeCell ref="I427:P427"/>
    <mergeCell ref="R427:Z427"/>
    <mergeCell ref="C428:G428"/>
    <mergeCell ref="I428:P428"/>
    <mergeCell ref="R428:Z428"/>
    <mergeCell ref="C425:G425"/>
    <mergeCell ref="I425:P425"/>
    <mergeCell ref="R425:Z425"/>
    <mergeCell ref="C426:G426"/>
    <mergeCell ref="I426:P426"/>
    <mergeCell ref="R426:Z426"/>
    <mergeCell ref="C423:G423"/>
    <mergeCell ref="I423:P423"/>
    <mergeCell ref="R423:Z423"/>
    <mergeCell ref="C424:G424"/>
    <mergeCell ref="I424:P424"/>
    <mergeCell ref="R424:Z424"/>
    <mergeCell ref="C417:G417"/>
    <mergeCell ref="I417:P417"/>
    <mergeCell ref="R417:Z417"/>
    <mergeCell ref="B418:P418"/>
    <mergeCell ref="B421:P421"/>
    <mergeCell ref="R421:Z421"/>
    <mergeCell ref="C415:G415"/>
    <mergeCell ref="I415:P415"/>
    <mergeCell ref="R415:Z415"/>
    <mergeCell ref="C416:G416"/>
    <mergeCell ref="I416:P416"/>
    <mergeCell ref="R416:Z416"/>
    <mergeCell ref="B419:P419"/>
    <mergeCell ref="B420:P420"/>
    <mergeCell ref="R418:Z418"/>
    <mergeCell ref="R419:Z419"/>
    <mergeCell ref="R420:Z420"/>
    <mergeCell ref="R413:Z413"/>
    <mergeCell ref="C414:G414"/>
    <mergeCell ref="I414:P414"/>
    <mergeCell ref="R414:Z414"/>
    <mergeCell ref="C411:G411"/>
    <mergeCell ref="I411:P411"/>
    <mergeCell ref="R411:Z411"/>
    <mergeCell ref="C412:G412"/>
    <mergeCell ref="I412:P412"/>
    <mergeCell ref="R412:Z412"/>
    <mergeCell ref="C409:G409"/>
    <mergeCell ref="I409:P409"/>
    <mergeCell ref="R409:Z409"/>
    <mergeCell ref="C410:G410"/>
    <mergeCell ref="I410:P410"/>
    <mergeCell ref="R410:Z410"/>
    <mergeCell ref="C407:G407"/>
    <mergeCell ref="I407:P407"/>
    <mergeCell ref="R407:Z407"/>
    <mergeCell ref="C408:G408"/>
    <mergeCell ref="I408:P408"/>
    <mergeCell ref="R408:Z408"/>
    <mergeCell ref="C401:G401"/>
    <mergeCell ref="I401:P401"/>
    <mergeCell ref="R401:Z401"/>
    <mergeCell ref="B402:P402"/>
    <mergeCell ref="B405:P405"/>
    <mergeCell ref="R405:Z405"/>
    <mergeCell ref="C399:G399"/>
    <mergeCell ref="I399:P399"/>
    <mergeCell ref="R399:Z399"/>
    <mergeCell ref="C400:G400"/>
    <mergeCell ref="I400:P400"/>
    <mergeCell ref="R400:Z400"/>
    <mergeCell ref="B403:P403"/>
    <mergeCell ref="B404:P404"/>
    <mergeCell ref="R402:Z402"/>
    <mergeCell ref="R403:Z403"/>
    <mergeCell ref="R404:Z404"/>
    <mergeCell ref="C398:G398"/>
    <mergeCell ref="I398:P398"/>
    <mergeCell ref="R398:Z398"/>
    <mergeCell ref="C391:G391"/>
    <mergeCell ref="I391:P391"/>
    <mergeCell ref="R391:Z391"/>
    <mergeCell ref="C392:G392"/>
    <mergeCell ref="I392:P392"/>
    <mergeCell ref="R392:Z392"/>
    <mergeCell ref="C389:G389"/>
    <mergeCell ref="I389:P389"/>
    <mergeCell ref="R389:Z389"/>
    <mergeCell ref="C390:G390"/>
    <mergeCell ref="I390:P390"/>
    <mergeCell ref="R390:Z390"/>
    <mergeCell ref="B394:P394"/>
    <mergeCell ref="B395:P395"/>
    <mergeCell ref="R393:Z393"/>
    <mergeCell ref="R394:Z394"/>
    <mergeCell ref="R395:Z395"/>
    <mergeCell ref="C387:G387"/>
    <mergeCell ref="I387:P387"/>
    <mergeCell ref="R387:Z387"/>
    <mergeCell ref="C388:G388"/>
    <mergeCell ref="I388:P388"/>
    <mergeCell ref="R388:Z388"/>
    <mergeCell ref="C385:G385"/>
    <mergeCell ref="I385:P385"/>
    <mergeCell ref="R385:Z385"/>
    <mergeCell ref="C386:G386"/>
    <mergeCell ref="I386:P386"/>
    <mergeCell ref="R386:Z386"/>
    <mergeCell ref="C384:G384"/>
    <mergeCell ref="I384:P384"/>
    <mergeCell ref="R384:Z384"/>
    <mergeCell ref="B393:P393"/>
    <mergeCell ref="B396:P396"/>
    <mergeCell ref="R396:Z396"/>
    <mergeCell ref="C377:G377"/>
    <mergeCell ref="I377:P377"/>
    <mergeCell ref="R377:Z377"/>
    <mergeCell ref="B378:B383"/>
    <mergeCell ref="C378:G383"/>
    <mergeCell ref="H378:H383"/>
    <mergeCell ref="I378:P378"/>
    <mergeCell ref="Q378:Q383"/>
    <mergeCell ref="I379:P383"/>
    <mergeCell ref="C375:G375"/>
    <mergeCell ref="I375:P375"/>
    <mergeCell ref="R375:Z375"/>
    <mergeCell ref="C376:G376"/>
    <mergeCell ref="I376:P376"/>
    <mergeCell ref="R376:Z376"/>
    <mergeCell ref="C373:G373"/>
    <mergeCell ref="I373:P373"/>
    <mergeCell ref="R373:Z373"/>
    <mergeCell ref="C374:G374"/>
    <mergeCell ref="I374:P374"/>
    <mergeCell ref="R374:Z374"/>
    <mergeCell ref="C367:G367"/>
    <mergeCell ref="I367:P367"/>
    <mergeCell ref="R367:Z367"/>
    <mergeCell ref="B368:P368"/>
    <mergeCell ref="B371:P371"/>
    <mergeCell ref="R371:Z371"/>
    <mergeCell ref="C365:G365"/>
    <mergeCell ref="I365:P365"/>
    <mergeCell ref="R365:Z365"/>
    <mergeCell ref="C366:G366"/>
    <mergeCell ref="I366:P366"/>
    <mergeCell ref="R366:Z366"/>
    <mergeCell ref="C364:G364"/>
    <mergeCell ref="I364:P364"/>
    <mergeCell ref="R364:Z364"/>
    <mergeCell ref="B369:P369"/>
    <mergeCell ref="B370:P370"/>
    <mergeCell ref="R368:Z368"/>
    <mergeCell ref="R369:Z369"/>
    <mergeCell ref="R370:Z370"/>
    <mergeCell ref="C362:G362"/>
    <mergeCell ref="I362:P362"/>
    <mergeCell ref="R362:Z362"/>
    <mergeCell ref="C363:G363"/>
    <mergeCell ref="I363:P363"/>
    <mergeCell ref="R363:Z363"/>
    <mergeCell ref="C360:G360"/>
    <mergeCell ref="I360:P360"/>
    <mergeCell ref="R360:Z360"/>
    <mergeCell ref="C361:G361"/>
    <mergeCell ref="I361:P361"/>
    <mergeCell ref="R361:Z361"/>
    <mergeCell ref="C358:G358"/>
    <mergeCell ref="I358:P358"/>
    <mergeCell ref="R358:Z358"/>
    <mergeCell ref="C359:G359"/>
    <mergeCell ref="I359:P359"/>
    <mergeCell ref="R359:Z359"/>
    <mergeCell ref="C356:G356"/>
    <mergeCell ref="I356:P356"/>
    <mergeCell ref="R356:Z356"/>
    <mergeCell ref="C357:G357"/>
    <mergeCell ref="I357:P357"/>
    <mergeCell ref="R357:Z357"/>
    <mergeCell ref="C354:G354"/>
    <mergeCell ref="I354:P354"/>
    <mergeCell ref="R354:Z354"/>
    <mergeCell ref="C355:G355"/>
    <mergeCell ref="I355:P355"/>
    <mergeCell ref="R355:Z355"/>
    <mergeCell ref="C347:G347"/>
    <mergeCell ref="R347:Z347"/>
    <mergeCell ref="B348:P348"/>
    <mergeCell ref="B351:P351"/>
    <mergeCell ref="R351:Z351"/>
    <mergeCell ref="B349:P349"/>
    <mergeCell ref="B350:P350"/>
    <mergeCell ref="I347:P347"/>
    <mergeCell ref="R348:Z348"/>
    <mergeCell ref="R349:Z349"/>
    <mergeCell ref="R350:Z350"/>
    <mergeCell ref="C344:G344"/>
    <mergeCell ref="R344:Z344"/>
    <mergeCell ref="C345:G345"/>
    <mergeCell ref="R345:Z345"/>
    <mergeCell ref="C346:G346"/>
    <mergeCell ref="R346:Z346"/>
    <mergeCell ref="C341:G341"/>
    <mergeCell ref="R341:Z341"/>
    <mergeCell ref="C342:G342"/>
    <mergeCell ref="R342:Z342"/>
    <mergeCell ref="C343:G343"/>
    <mergeCell ref="R343:Z343"/>
    <mergeCell ref="C337:G337"/>
    <mergeCell ref="R337:Z337"/>
    <mergeCell ref="C338:G338"/>
    <mergeCell ref="R338:Z338"/>
    <mergeCell ref="C339:G339"/>
    <mergeCell ref="R339:Z339"/>
    <mergeCell ref="C340:G340"/>
    <mergeCell ref="R340:Z340"/>
    <mergeCell ref="I337:P337"/>
    <mergeCell ref="I338:P338"/>
    <mergeCell ref="I339:P339"/>
    <mergeCell ref="I340:P340"/>
    <mergeCell ref="I341:P341"/>
    <mergeCell ref="I342:P342"/>
    <mergeCell ref="I343:P343"/>
    <mergeCell ref="I344:P344"/>
    <mergeCell ref="I345:P345"/>
    <mergeCell ref="I346:P346"/>
    <mergeCell ref="C331:G331"/>
    <mergeCell ref="I331:P331"/>
    <mergeCell ref="R331:Z331"/>
    <mergeCell ref="B332:P332"/>
    <mergeCell ref="B335:P335"/>
    <mergeCell ref="R335:Z335"/>
    <mergeCell ref="C329:G329"/>
    <mergeCell ref="I329:P329"/>
    <mergeCell ref="R329:Z329"/>
    <mergeCell ref="C330:G330"/>
    <mergeCell ref="I330:P330"/>
    <mergeCell ref="R330:Z330"/>
    <mergeCell ref="C322:G322"/>
    <mergeCell ref="I322:P322"/>
    <mergeCell ref="R322:Z322"/>
    <mergeCell ref="B323:P323"/>
    <mergeCell ref="B326:P326"/>
    <mergeCell ref="R326:Z326"/>
    <mergeCell ref="B324:P324"/>
    <mergeCell ref="B325:P325"/>
    <mergeCell ref="B333:P333"/>
    <mergeCell ref="B334:P334"/>
    <mergeCell ref="R323:Z323"/>
    <mergeCell ref="R324:Z324"/>
    <mergeCell ref="R325:Z325"/>
    <mergeCell ref="R332:Z332"/>
    <mergeCell ref="R333:Z333"/>
    <mergeCell ref="R334:Z334"/>
    <mergeCell ref="C327:P327"/>
    <mergeCell ref="C328:P328"/>
    <mergeCell ref="R327:Z327"/>
    <mergeCell ref="R328:Z328"/>
    <mergeCell ref="C320:G320"/>
    <mergeCell ref="I320:P320"/>
    <mergeCell ref="R320:Z320"/>
    <mergeCell ref="C321:G321"/>
    <mergeCell ref="I321:P321"/>
    <mergeCell ref="R321:Z321"/>
    <mergeCell ref="C318:G318"/>
    <mergeCell ref="I318:P318"/>
    <mergeCell ref="R318:Z318"/>
    <mergeCell ref="C319:G319"/>
    <mergeCell ref="I319:P319"/>
    <mergeCell ref="R319:Z319"/>
    <mergeCell ref="C316:G316"/>
    <mergeCell ref="I316:P316"/>
    <mergeCell ref="R316:Z316"/>
    <mergeCell ref="C317:G317"/>
    <mergeCell ref="I317:P317"/>
    <mergeCell ref="R317:Z317"/>
    <mergeCell ref="C314:G314"/>
    <mergeCell ref="I314:P314"/>
    <mergeCell ref="R314:Z314"/>
    <mergeCell ref="C315:G315"/>
    <mergeCell ref="I315:P315"/>
    <mergeCell ref="R315:Z315"/>
    <mergeCell ref="C312:G312"/>
    <mergeCell ref="I312:P312"/>
    <mergeCell ref="R312:Z312"/>
    <mergeCell ref="C313:G313"/>
    <mergeCell ref="I313:P313"/>
    <mergeCell ref="R313:Z313"/>
    <mergeCell ref="C310:G310"/>
    <mergeCell ref="I310:P310"/>
    <mergeCell ref="R310:Z310"/>
    <mergeCell ref="C311:G311"/>
    <mergeCell ref="I311:P311"/>
    <mergeCell ref="R311:Z311"/>
    <mergeCell ref="C309:P309"/>
    <mergeCell ref="R309:Z309"/>
    <mergeCell ref="C304:G304"/>
    <mergeCell ref="I304:P304"/>
    <mergeCell ref="R304:Z304"/>
    <mergeCell ref="B305:P305"/>
    <mergeCell ref="B308:P308"/>
    <mergeCell ref="R308:Z308"/>
    <mergeCell ref="C302:G302"/>
    <mergeCell ref="I302:P302"/>
    <mergeCell ref="R302:Z302"/>
    <mergeCell ref="C303:G303"/>
    <mergeCell ref="I303:P303"/>
    <mergeCell ref="R303:Z303"/>
    <mergeCell ref="C300:G300"/>
    <mergeCell ref="I300:P300"/>
    <mergeCell ref="R300:Z300"/>
    <mergeCell ref="C301:G301"/>
    <mergeCell ref="I301:P301"/>
    <mergeCell ref="R301:Z301"/>
    <mergeCell ref="B306:P306"/>
    <mergeCell ref="B307:P307"/>
    <mergeCell ref="R305:Z305"/>
    <mergeCell ref="R306:Z306"/>
    <mergeCell ref="R307:Z307"/>
    <mergeCell ref="C298:G298"/>
    <mergeCell ref="I298:P298"/>
    <mergeCell ref="R298:Z298"/>
    <mergeCell ref="C299:G299"/>
    <mergeCell ref="I299:P299"/>
    <mergeCell ref="R299:Z299"/>
    <mergeCell ref="C296:G296"/>
    <mergeCell ref="I296:P296"/>
    <mergeCell ref="R296:Z296"/>
    <mergeCell ref="C297:G297"/>
    <mergeCell ref="I297:P297"/>
    <mergeCell ref="R297:Z297"/>
    <mergeCell ref="C294:G294"/>
    <mergeCell ref="I294:P294"/>
    <mergeCell ref="R294:Z294"/>
    <mergeCell ref="C295:G295"/>
    <mergeCell ref="I295:P295"/>
    <mergeCell ref="R295:Z295"/>
    <mergeCell ref="C292:G292"/>
    <mergeCell ref="I292:P292"/>
    <mergeCell ref="R292:Z292"/>
    <mergeCell ref="C293:G293"/>
    <mergeCell ref="I293:P293"/>
    <mergeCell ref="R293:Z293"/>
    <mergeCell ref="C290:G290"/>
    <mergeCell ref="I290:P290"/>
    <mergeCell ref="R290:Z290"/>
    <mergeCell ref="C291:G291"/>
    <mergeCell ref="I291:P291"/>
    <mergeCell ref="R291:Z291"/>
    <mergeCell ref="C288:G288"/>
    <mergeCell ref="I288:P288"/>
    <mergeCell ref="R288:Z288"/>
    <mergeCell ref="C289:G289"/>
    <mergeCell ref="I289:P289"/>
    <mergeCell ref="R289:Z289"/>
    <mergeCell ref="C286:G286"/>
    <mergeCell ref="I286:P286"/>
    <mergeCell ref="R286:Z286"/>
    <mergeCell ref="C287:G287"/>
    <mergeCell ref="I287:P287"/>
    <mergeCell ref="R287:Z287"/>
    <mergeCell ref="C284:G284"/>
    <mergeCell ref="I284:P284"/>
    <mergeCell ref="R284:Z284"/>
    <mergeCell ref="C285:G285"/>
    <mergeCell ref="I285:P285"/>
    <mergeCell ref="R285:Z285"/>
    <mergeCell ref="C282:G282"/>
    <mergeCell ref="I282:P282"/>
    <mergeCell ref="R282:Z282"/>
    <mergeCell ref="C283:G283"/>
    <mergeCell ref="I283:P283"/>
    <mergeCell ref="R283:Z283"/>
    <mergeCell ref="C280:G280"/>
    <mergeCell ref="I280:P280"/>
    <mergeCell ref="R280:Z280"/>
    <mergeCell ref="C281:G281"/>
    <mergeCell ref="I281:P281"/>
    <mergeCell ref="R281:Z281"/>
    <mergeCell ref="C278:G278"/>
    <mergeCell ref="I278:P278"/>
    <mergeCell ref="R278:Z278"/>
    <mergeCell ref="C279:G279"/>
    <mergeCell ref="I279:P279"/>
    <mergeCell ref="R279:Z279"/>
    <mergeCell ref="C276:G276"/>
    <mergeCell ref="I276:P276"/>
    <mergeCell ref="R276:Z276"/>
    <mergeCell ref="C277:G277"/>
    <mergeCell ref="I277:P277"/>
    <mergeCell ref="R277:Z277"/>
    <mergeCell ref="I271:P271"/>
    <mergeCell ref="C275:G275"/>
    <mergeCell ref="I275:P275"/>
    <mergeCell ref="R275:Z275"/>
    <mergeCell ref="C273:G273"/>
    <mergeCell ref="I273:P273"/>
    <mergeCell ref="R273:Z273"/>
    <mergeCell ref="C274:G274"/>
    <mergeCell ref="I274:P274"/>
    <mergeCell ref="R274:Z274"/>
    <mergeCell ref="C271:G271"/>
    <mergeCell ref="R271:Z271"/>
    <mergeCell ref="C272:G272"/>
    <mergeCell ref="I272:P272"/>
    <mergeCell ref="R272:Z272"/>
    <mergeCell ref="C269:G269"/>
    <mergeCell ref="I269:P269"/>
    <mergeCell ref="R269:Z269"/>
    <mergeCell ref="C270:G270"/>
    <mergeCell ref="I270:P270"/>
    <mergeCell ref="R270:Z270"/>
    <mergeCell ref="C267:G267"/>
    <mergeCell ref="I267:P267"/>
    <mergeCell ref="R267:Z267"/>
    <mergeCell ref="C268:G268"/>
    <mergeCell ref="I268:P268"/>
    <mergeCell ref="R268:Z268"/>
    <mergeCell ref="C265:G265"/>
    <mergeCell ref="I265:P265"/>
    <mergeCell ref="R265:Z265"/>
    <mergeCell ref="C266:G266"/>
    <mergeCell ref="I266:P266"/>
    <mergeCell ref="R266:Z266"/>
    <mergeCell ref="C263:G263"/>
    <mergeCell ref="I263:P263"/>
    <mergeCell ref="R263:Z263"/>
    <mergeCell ref="C264:G264"/>
    <mergeCell ref="I264:P264"/>
    <mergeCell ref="R264:Z264"/>
    <mergeCell ref="C261:P261"/>
    <mergeCell ref="C262:P262"/>
    <mergeCell ref="R261:Z261"/>
    <mergeCell ref="R262:Z262"/>
    <mergeCell ref="C256:G256"/>
    <mergeCell ref="I256:P256"/>
    <mergeCell ref="R256:Z256"/>
    <mergeCell ref="B257:P257"/>
    <mergeCell ref="B260:P260"/>
    <mergeCell ref="R260:Z260"/>
    <mergeCell ref="C250:G250"/>
    <mergeCell ref="I250:P250"/>
    <mergeCell ref="R250:Z250"/>
    <mergeCell ref="B251:P251"/>
    <mergeCell ref="B254:P254"/>
    <mergeCell ref="R254:Z254"/>
    <mergeCell ref="B252:P252"/>
    <mergeCell ref="B253:P253"/>
    <mergeCell ref="B258:P258"/>
    <mergeCell ref="B259:P259"/>
    <mergeCell ref="R253:Z253"/>
    <mergeCell ref="R257:Z257"/>
    <mergeCell ref="R258:Z258"/>
    <mergeCell ref="R259:Z259"/>
    <mergeCell ref="R251:Z251"/>
    <mergeCell ref="R252:Z252"/>
    <mergeCell ref="C255:P255"/>
    <mergeCell ref="R255:Z255"/>
    <mergeCell ref="C248:G248"/>
    <mergeCell ref="I248:P248"/>
    <mergeCell ref="R248:Z248"/>
    <mergeCell ref="C249:G249"/>
    <mergeCell ref="I249:P249"/>
    <mergeCell ref="R249:Z249"/>
    <mergeCell ref="C246:G246"/>
    <mergeCell ref="I246:P246"/>
    <mergeCell ref="R246:Z246"/>
    <mergeCell ref="C247:G247"/>
    <mergeCell ref="I247:P247"/>
    <mergeCell ref="R247:Z247"/>
    <mergeCell ref="C244:G244"/>
    <mergeCell ref="I244:P244"/>
    <mergeCell ref="R244:Z244"/>
    <mergeCell ref="C245:G245"/>
    <mergeCell ref="I245:P245"/>
    <mergeCell ref="R245:Z245"/>
    <mergeCell ref="C242:G242"/>
    <mergeCell ref="I242:P242"/>
    <mergeCell ref="R242:Z242"/>
    <mergeCell ref="C243:G243"/>
    <mergeCell ref="I243:P243"/>
    <mergeCell ref="R243:Z243"/>
    <mergeCell ref="C240:G240"/>
    <mergeCell ref="I240:P240"/>
    <mergeCell ref="R240:Z240"/>
    <mergeCell ref="C241:G241"/>
    <mergeCell ref="I241:P241"/>
    <mergeCell ref="R241:Z241"/>
    <mergeCell ref="C238:G238"/>
    <mergeCell ref="I238:P238"/>
    <mergeCell ref="R238:Z238"/>
    <mergeCell ref="C239:G239"/>
    <mergeCell ref="I239:P239"/>
    <mergeCell ref="C235:P235"/>
    <mergeCell ref="C236:P236"/>
    <mergeCell ref="C237:P237"/>
    <mergeCell ref="R235:Z235"/>
    <mergeCell ref="R236:Z236"/>
    <mergeCell ref="R237:Z237"/>
    <mergeCell ref="C230:G230"/>
    <mergeCell ref="I230:P230"/>
    <mergeCell ref="R230:Z230"/>
    <mergeCell ref="B231:P231"/>
    <mergeCell ref="B234:P234"/>
    <mergeCell ref="R234:Z234"/>
    <mergeCell ref="C228:G228"/>
    <mergeCell ref="I228:P228"/>
    <mergeCell ref="R228:Z228"/>
    <mergeCell ref="C229:G229"/>
    <mergeCell ref="I229:P229"/>
    <mergeCell ref="R229:Z229"/>
    <mergeCell ref="C226:G226"/>
    <mergeCell ref="I226:P226"/>
    <mergeCell ref="R226:Z226"/>
    <mergeCell ref="C227:G227"/>
    <mergeCell ref="I227:P227"/>
    <mergeCell ref="R227:Z227"/>
    <mergeCell ref="B232:P232"/>
    <mergeCell ref="B233:P233"/>
    <mergeCell ref="C224:G224"/>
    <mergeCell ref="I224:P224"/>
    <mergeCell ref="R224:Z224"/>
    <mergeCell ref="C225:G225"/>
    <mergeCell ref="I225:P225"/>
    <mergeCell ref="R225:Z225"/>
    <mergeCell ref="C222:G222"/>
    <mergeCell ref="I222:P222"/>
    <mergeCell ref="R222:Z222"/>
    <mergeCell ref="C223:G223"/>
    <mergeCell ref="I223:P223"/>
    <mergeCell ref="R223:Z223"/>
    <mergeCell ref="I203:P203"/>
    <mergeCell ref="R203:Z203"/>
    <mergeCell ref="B204:B205"/>
    <mergeCell ref="C204:G205"/>
    <mergeCell ref="C220:G220"/>
    <mergeCell ref="I220:P220"/>
    <mergeCell ref="R220:Z220"/>
    <mergeCell ref="C221:G221"/>
    <mergeCell ref="I221:P221"/>
    <mergeCell ref="R221:Z221"/>
    <mergeCell ref="C219:P219"/>
    <mergeCell ref="R219:Z219"/>
    <mergeCell ref="C214:G214"/>
    <mergeCell ref="I214:P214"/>
    <mergeCell ref="R214:Z214"/>
    <mergeCell ref="B215:P215"/>
    <mergeCell ref="B218:P218"/>
    <mergeCell ref="R218:Z218"/>
    <mergeCell ref="C212:G212"/>
    <mergeCell ref="I212:P212"/>
    <mergeCell ref="R212:Z212"/>
    <mergeCell ref="C213:G213"/>
    <mergeCell ref="I213:P213"/>
    <mergeCell ref="R213:Z213"/>
    <mergeCell ref="B216:P216"/>
    <mergeCell ref="B217:P217"/>
    <mergeCell ref="C211:G211"/>
    <mergeCell ref="I211:P211"/>
    <mergeCell ref="R211:Z211"/>
    <mergeCell ref="R198:Z198"/>
    <mergeCell ref="I202:P202"/>
    <mergeCell ref="R202:Z202"/>
    <mergeCell ref="C199:G199"/>
    <mergeCell ref="I199:P199"/>
    <mergeCell ref="R199:Z199"/>
    <mergeCell ref="C200:G200"/>
    <mergeCell ref="I200:P200"/>
    <mergeCell ref="R200:Z200"/>
    <mergeCell ref="C189:G189"/>
    <mergeCell ref="I189:P189"/>
    <mergeCell ref="B193:P193"/>
    <mergeCell ref="B196:P196"/>
    <mergeCell ref="C210:G210"/>
    <mergeCell ref="I210:P210"/>
    <mergeCell ref="R210:Z210"/>
    <mergeCell ref="I201:P201"/>
    <mergeCell ref="R201:Z201"/>
    <mergeCell ref="C202:G202"/>
    <mergeCell ref="C208:G208"/>
    <mergeCell ref="I208:P208"/>
    <mergeCell ref="R208:Z208"/>
    <mergeCell ref="C209:G209"/>
    <mergeCell ref="I209:P209"/>
    <mergeCell ref="R209:Z209"/>
    <mergeCell ref="C206:G206"/>
    <mergeCell ref="I206:P206"/>
    <mergeCell ref="R206:Z206"/>
    <mergeCell ref="C207:G207"/>
    <mergeCell ref="I207:P207"/>
    <mergeCell ref="R207:Z207"/>
    <mergeCell ref="C203:G203"/>
    <mergeCell ref="I160:P160"/>
    <mergeCell ref="R160:Z160"/>
    <mergeCell ref="C161:G161"/>
    <mergeCell ref="I161:P161"/>
    <mergeCell ref="R161:Z161"/>
    <mergeCell ref="C158:G158"/>
    <mergeCell ref="I158:P158"/>
    <mergeCell ref="R158:Z158"/>
    <mergeCell ref="C159:G159"/>
    <mergeCell ref="I159:P159"/>
    <mergeCell ref="R159:Z159"/>
    <mergeCell ref="I204:P204"/>
    <mergeCell ref="R204:Z204"/>
    <mergeCell ref="I205:P205"/>
    <mergeCell ref="R205:Z205"/>
    <mergeCell ref="I168:P168"/>
    <mergeCell ref="I169:P169"/>
    <mergeCell ref="I170:P170"/>
    <mergeCell ref="I171:P171"/>
    <mergeCell ref="I172:P172"/>
    <mergeCell ref="I173:P173"/>
    <mergeCell ref="I174:P174"/>
    <mergeCell ref="I175:P175"/>
    <mergeCell ref="I176:P176"/>
    <mergeCell ref="I177:P177"/>
    <mergeCell ref="C170:G170"/>
    <mergeCell ref="C171:G171"/>
    <mergeCell ref="C201:G201"/>
    <mergeCell ref="C187:G187"/>
    <mergeCell ref="I187:P187"/>
    <mergeCell ref="R187:Z187"/>
    <mergeCell ref="R197:Z197"/>
    <mergeCell ref="I142:P142"/>
    <mergeCell ref="R142:Z142"/>
    <mergeCell ref="C143:G143"/>
    <mergeCell ref="I143:P143"/>
    <mergeCell ref="R143:Z143"/>
    <mergeCell ref="R147:Z147"/>
    <mergeCell ref="R146:Z146"/>
    <mergeCell ref="B144:P144"/>
    <mergeCell ref="B147:P147"/>
    <mergeCell ref="C188:G188"/>
    <mergeCell ref="I188:P188"/>
    <mergeCell ref="R188:Z188"/>
    <mergeCell ref="C185:G185"/>
    <mergeCell ref="I185:P185"/>
    <mergeCell ref="R185:Z185"/>
    <mergeCell ref="C186:G186"/>
    <mergeCell ref="I186:P186"/>
    <mergeCell ref="R186:Z186"/>
    <mergeCell ref="B162:P162"/>
    <mergeCell ref="B165:P165"/>
    <mergeCell ref="R165:Z165"/>
    <mergeCell ref="B163:P163"/>
    <mergeCell ref="B164:P164"/>
    <mergeCell ref="C177:G177"/>
    <mergeCell ref="I167:P167"/>
    <mergeCell ref="C156:G156"/>
    <mergeCell ref="I156:P156"/>
    <mergeCell ref="R156:Z156"/>
    <mergeCell ref="C157:G157"/>
    <mergeCell ref="I157:P157"/>
    <mergeCell ref="R157:Z157"/>
    <mergeCell ref="C160:G160"/>
    <mergeCell ref="R153:Z153"/>
    <mergeCell ref="C133:G133"/>
    <mergeCell ref="I133:P133"/>
    <mergeCell ref="R133:Z133"/>
    <mergeCell ref="C134:G134"/>
    <mergeCell ref="I134:P134"/>
    <mergeCell ref="R134:Z134"/>
    <mergeCell ref="B135:P135"/>
    <mergeCell ref="B138:P138"/>
    <mergeCell ref="R138:Z138"/>
    <mergeCell ref="C140:G140"/>
    <mergeCell ref="I140:P140"/>
    <mergeCell ref="R140:Z140"/>
    <mergeCell ref="R136:Z136"/>
    <mergeCell ref="R137:Z137"/>
    <mergeCell ref="R144:Z144"/>
    <mergeCell ref="R145:Z145"/>
    <mergeCell ref="R135:Z135"/>
    <mergeCell ref="C150:G150"/>
    <mergeCell ref="I150:P150"/>
    <mergeCell ref="R150:Z150"/>
    <mergeCell ref="C151:G151"/>
    <mergeCell ref="I151:P151"/>
    <mergeCell ref="R151:Z151"/>
    <mergeCell ref="B136:P136"/>
    <mergeCell ref="B137:P137"/>
    <mergeCell ref="B145:P145"/>
    <mergeCell ref="B146:P146"/>
    <mergeCell ref="C149:G149"/>
    <mergeCell ref="I149:P149"/>
    <mergeCell ref="R149:Z149"/>
    <mergeCell ref="C142:G142"/>
    <mergeCell ref="C131:G131"/>
    <mergeCell ref="I131:P131"/>
    <mergeCell ref="R131:Z131"/>
    <mergeCell ref="C132:G132"/>
    <mergeCell ref="I132:P132"/>
    <mergeCell ref="R132:Z132"/>
    <mergeCell ref="C129:G129"/>
    <mergeCell ref="I129:P129"/>
    <mergeCell ref="R129:Z129"/>
    <mergeCell ref="C130:G130"/>
    <mergeCell ref="I130:P130"/>
    <mergeCell ref="R130:Z130"/>
    <mergeCell ref="C127:G127"/>
    <mergeCell ref="I127:P127"/>
    <mergeCell ref="R127:Z127"/>
    <mergeCell ref="B119:P119"/>
    <mergeCell ref="B120:P120"/>
    <mergeCell ref="C128:G128"/>
    <mergeCell ref="I128:P128"/>
    <mergeCell ref="R128:Z128"/>
    <mergeCell ref="C125:G125"/>
    <mergeCell ref="I125:P125"/>
    <mergeCell ref="R125:Z125"/>
    <mergeCell ref="C126:G126"/>
    <mergeCell ref="I126:P126"/>
    <mergeCell ref="R126:Z126"/>
    <mergeCell ref="C123:G123"/>
    <mergeCell ref="I123:P123"/>
    <mergeCell ref="R123:Z123"/>
    <mergeCell ref="C124:G124"/>
    <mergeCell ref="I124:P124"/>
    <mergeCell ref="R124:Z124"/>
    <mergeCell ref="R114:Z114"/>
    <mergeCell ref="C116:G116"/>
    <mergeCell ref="I116:P116"/>
    <mergeCell ref="R116:Z116"/>
    <mergeCell ref="C109:G109"/>
    <mergeCell ref="I109:P109"/>
    <mergeCell ref="R109:Z109"/>
    <mergeCell ref="C110:G110"/>
    <mergeCell ref="I110:P110"/>
    <mergeCell ref="R110:Z110"/>
    <mergeCell ref="R111:Z111"/>
    <mergeCell ref="R112:Z112"/>
    <mergeCell ref="R113:Z113"/>
    <mergeCell ref="R118:Z118"/>
    <mergeCell ref="R119:Z119"/>
    <mergeCell ref="R120:Z120"/>
    <mergeCell ref="C52:G52"/>
    <mergeCell ref="I52:P52"/>
    <mergeCell ref="R52:Z52"/>
    <mergeCell ref="R81:Z81"/>
    <mergeCell ref="R101:Z101"/>
    <mergeCell ref="R106:Z106"/>
    <mergeCell ref="R99:Z99"/>
    <mergeCell ref="R100:Z100"/>
    <mergeCell ref="R97:Z97"/>
    <mergeCell ref="R95:Z95"/>
    <mergeCell ref="R96:Z96"/>
    <mergeCell ref="R93:Z93"/>
    <mergeCell ref="R94:Z94"/>
    <mergeCell ref="R91:Z91"/>
    <mergeCell ref="R92:Z92"/>
    <mergeCell ref="R103:Z103"/>
    <mergeCell ref="B49:G49"/>
    <mergeCell ref="B50:G50"/>
    <mergeCell ref="H50:J50"/>
    <mergeCell ref="B51:Z51"/>
    <mergeCell ref="B67:P67"/>
    <mergeCell ref="B70:P70"/>
    <mergeCell ref="R70:Z70"/>
    <mergeCell ref="C65:G65"/>
    <mergeCell ref="I65:P65"/>
    <mergeCell ref="R65:Z65"/>
    <mergeCell ref="C66:G66"/>
    <mergeCell ref="I66:P66"/>
    <mergeCell ref="R66:Z66"/>
    <mergeCell ref="B58:P58"/>
    <mergeCell ref="B61:P61"/>
    <mergeCell ref="R61:Z61"/>
    <mergeCell ref="C64:G64"/>
    <mergeCell ref="I64:P64"/>
    <mergeCell ref="R64:Z64"/>
    <mergeCell ref="B59:P59"/>
    <mergeCell ref="R58:Z58"/>
    <mergeCell ref="R59:Z59"/>
    <mergeCell ref="R60:Z60"/>
    <mergeCell ref="R67:Z67"/>
    <mergeCell ref="C57:G57"/>
    <mergeCell ref="I57:P57"/>
    <mergeCell ref="R57:Z57"/>
    <mergeCell ref="R53:Z53"/>
    <mergeCell ref="R54:Z54"/>
    <mergeCell ref="R55:Z55"/>
    <mergeCell ref="C53:P53"/>
    <mergeCell ref="C54:P54"/>
    <mergeCell ref="T47:W47"/>
    <mergeCell ref="X47:Z47"/>
    <mergeCell ref="B48:G48"/>
    <mergeCell ref="H48:J48"/>
    <mergeCell ref="K48:L48"/>
    <mergeCell ref="P48:Q48"/>
    <mergeCell ref="R48:S48"/>
    <mergeCell ref="T48:W48"/>
    <mergeCell ref="X48:Z48"/>
    <mergeCell ref="H47:J47"/>
    <mergeCell ref="K47:L47"/>
    <mergeCell ref="P47:Q47"/>
    <mergeCell ref="R47:S47"/>
    <mergeCell ref="T45:W45"/>
    <mergeCell ref="X45:Z45"/>
    <mergeCell ref="H46:J46"/>
    <mergeCell ref="K46:L46"/>
    <mergeCell ref="P46:Q46"/>
    <mergeCell ref="R46:S46"/>
    <mergeCell ref="T46:W46"/>
    <mergeCell ref="X46:Z46"/>
    <mergeCell ref="H45:J45"/>
    <mergeCell ref="K45:L45"/>
    <mergeCell ref="P45:Q45"/>
    <mergeCell ref="R45:S45"/>
    <mergeCell ref="B46:E46"/>
    <mergeCell ref="B47:E47"/>
    <mergeCell ref="M45:N45"/>
    <mergeCell ref="M46:N46"/>
    <mergeCell ref="M47:N47"/>
    <mergeCell ref="M48:N48"/>
    <mergeCell ref="T43:W43"/>
    <mergeCell ref="X43:Z43"/>
    <mergeCell ref="H44:J44"/>
    <mergeCell ref="K44:L44"/>
    <mergeCell ref="P44:Q44"/>
    <mergeCell ref="R44:S44"/>
    <mergeCell ref="T44:W44"/>
    <mergeCell ref="X44:Z44"/>
    <mergeCell ref="H43:J43"/>
    <mergeCell ref="K43:L43"/>
    <mergeCell ref="P43:Q43"/>
    <mergeCell ref="R43:S43"/>
    <mergeCell ref="T41:W41"/>
    <mergeCell ref="X41:Z41"/>
    <mergeCell ref="H42:J42"/>
    <mergeCell ref="K42:L42"/>
    <mergeCell ref="P42:Q42"/>
    <mergeCell ref="R42:S42"/>
    <mergeCell ref="T42:W42"/>
    <mergeCell ref="X42:Z42"/>
    <mergeCell ref="H41:J41"/>
    <mergeCell ref="K41:L41"/>
    <mergeCell ref="P41:Q41"/>
    <mergeCell ref="R41:S41"/>
    <mergeCell ref="M44:N44"/>
    <mergeCell ref="M42:N42"/>
    <mergeCell ref="H33:J33"/>
    <mergeCell ref="K33:L33"/>
    <mergeCell ref="M33:N33"/>
    <mergeCell ref="P33:Q33"/>
    <mergeCell ref="R33:S33"/>
    <mergeCell ref="T33:W33"/>
    <mergeCell ref="X33:Z33"/>
    <mergeCell ref="T39:W39"/>
    <mergeCell ref="X39:Z39"/>
    <mergeCell ref="H40:J40"/>
    <mergeCell ref="K40:L40"/>
    <mergeCell ref="P40:Q40"/>
    <mergeCell ref="R40:S40"/>
    <mergeCell ref="T40:W40"/>
    <mergeCell ref="X40:Z40"/>
    <mergeCell ref="H39:J39"/>
    <mergeCell ref="K39:L39"/>
    <mergeCell ref="P39:Q39"/>
    <mergeCell ref="R39:S39"/>
    <mergeCell ref="T37:W37"/>
    <mergeCell ref="X37:Z37"/>
    <mergeCell ref="H38:J38"/>
    <mergeCell ref="K38:L38"/>
    <mergeCell ref="P38:Q38"/>
    <mergeCell ref="R38:S38"/>
    <mergeCell ref="T38:W38"/>
    <mergeCell ref="X38:Z38"/>
    <mergeCell ref="H37:J37"/>
    <mergeCell ref="K37:L37"/>
    <mergeCell ref="P37:Q37"/>
    <mergeCell ref="R37:S37"/>
    <mergeCell ref="B29:E29"/>
    <mergeCell ref="B31:E31"/>
    <mergeCell ref="T35:W35"/>
    <mergeCell ref="X35:Z35"/>
    <mergeCell ref="H31:J31"/>
    <mergeCell ref="K31:L31"/>
    <mergeCell ref="P31:Q31"/>
    <mergeCell ref="R31:S31"/>
    <mergeCell ref="T31:W31"/>
    <mergeCell ref="B33:E33"/>
    <mergeCell ref="H36:J36"/>
    <mergeCell ref="K36:L36"/>
    <mergeCell ref="P36:Q36"/>
    <mergeCell ref="R36:S36"/>
    <mergeCell ref="T36:W36"/>
    <mergeCell ref="X36:Z36"/>
    <mergeCell ref="H35:J35"/>
    <mergeCell ref="K35:L35"/>
    <mergeCell ref="P35:Q35"/>
    <mergeCell ref="R35:S35"/>
    <mergeCell ref="T32:W32"/>
    <mergeCell ref="X32:Z32"/>
    <mergeCell ref="H34:J34"/>
    <mergeCell ref="K34:L34"/>
    <mergeCell ref="P34:Q34"/>
    <mergeCell ref="R34:S34"/>
    <mergeCell ref="T34:W34"/>
    <mergeCell ref="X34:Z34"/>
    <mergeCell ref="H32:J32"/>
    <mergeCell ref="K32:L32"/>
    <mergeCell ref="P32:Q32"/>
    <mergeCell ref="R32:S32"/>
    <mergeCell ref="K20:Z20"/>
    <mergeCell ref="K25:L25"/>
    <mergeCell ref="P25:Q25"/>
    <mergeCell ref="R25:S25"/>
    <mergeCell ref="T25:W25"/>
    <mergeCell ref="X25:Z25"/>
    <mergeCell ref="B21:Z21"/>
    <mergeCell ref="B22:Z22"/>
    <mergeCell ref="B23:Z23"/>
    <mergeCell ref="H24:J24"/>
    <mergeCell ref="K27:L27"/>
    <mergeCell ref="R30:S30"/>
    <mergeCell ref="T28:W28"/>
    <mergeCell ref="X28:Z28"/>
    <mergeCell ref="H29:J29"/>
    <mergeCell ref="K29:L29"/>
    <mergeCell ref="P29:Q29"/>
    <mergeCell ref="R29:S29"/>
    <mergeCell ref="T29:W29"/>
    <mergeCell ref="X29:Z29"/>
    <mergeCell ref="H28:J28"/>
    <mergeCell ref="K28:L28"/>
    <mergeCell ref="P28:Q28"/>
    <mergeCell ref="R28:S28"/>
    <mergeCell ref="P27:Q27"/>
    <mergeCell ref="T30:W30"/>
    <mergeCell ref="B26:E26"/>
    <mergeCell ref="B27:E27"/>
    <mergeCell ref="T26:W26"/>
    <mergeCell ref="X26:Z26"/>
    <mergeCell ref="H27:J27"/>
    <mergeCell ref="X30:Z30"/>
    <mergeCell ref="B28:E28"/>
    <mergeCell ref="X31:Z31"/>
    <mergeCell ref="H30:J30"/>
    <mergeCell ref="K30:L30"/>
    <mergeCell ref="P30:Q30"/>
    <mergeCell ref="G9:P9"/>
    <mergeCell ref="G10:P10"/>
    <mergeCell ref="B11:Z11"/>
    <mergeCell ref="B1:F10"/>
    <mergeCell ref="G1:P1"/>
    <mergeCell ref="G2:P2"/>
    <mergeCell ref="G3:P3"/>
    <mergeCell ref="G4:P4"/>
    <mergeCell ref="G5:P5"/>
    <mergeCell ref="G6:P6"/>
    <mergeCell ref="G7:P7"/>
    <mergeCell ref="G8:P8"/>
    <mergeCell ref="M24:N24"/>
    <mergeCell ref="R27:S27"/>
    <mergeCell ref="T27:W27"/>
    <mergeCell ref="X27:Z27"/>
    <mergeCell ref="H26:J26"/>
    <mergeCell ref="K26:L26"/>
    <mergeCell ref="P26:Q26"/>
    <mergeCell ref="R26:S26"/>
    <mergeCell ref="X24:Z24"/>
    <mergeCell ref="H25:J25"/>
    <mergeCell ref="B18:J18"/>
    <mergeCell ref="K18:Z18"/>
    <mergeCell ref="B19:J19"/>
    <mergeCell ref="K19:Z19"/>
    <mergeCell ref="B20:J20"/>
    <mergeCell ref="I56:P56"/>
    <mergeCell ref="B12:Z12"/>
    <mergeCell ref="B13:Z13"/>
    <mergeCell ref="B14:Z15"/>
    <mergeCell ref="B16:Z16"/>
    <mergeCell ref="B17:J17"/>
    <mergeCell ref="K17:Z17"/>
    <mergeCell ref="B24:E24"/>
    <mergeCell ref="K24:L24"/>
    <mergeCell ref="P24:Q24"/>
    <mergeCell ref="R24:S24"/>
    <mergeCell ref="T24:W24"/>
    <mergeCell ref="B43:E43"/>
    <mergeCell ref="B44:E44"/>
    <mergeCell ref="B45:E45"/>
    <mergeCell ref="M25:N25"/>
    <mergeCell ref="M26:N26"/>
    <mergeCell ref="M27:N27"/>
    <mergeCell ref="M28:N28"/>
    <mergeCell ref="M29:N29"/>
    <mergeCell ref="M30:N30"/>
    <mergeCell ref="M31:N31"/>
    <mergeCell ref="M32:N32"/>
    <mergeCell ref="M34:N34"/>
    <mergeCell ref="M35:N35"/>
    <mergeCell ref="M36:N36"/>
    <mergeCell ref="M37:N37"/>
    <mergeCell ref="M38:N38"/>
    <mergeCell ref="M39:N39"/>
    <mergeCell ref="M40:N40"/>
    <mergeCell ref="M41:N41"/>
    <mergeCell ref="M43:N43"/>
    <mergeCell ref="C81:G81"/>
    <mergeCell ref="B30:E30"/>
    <mergeCell ref="B32:E32"/>
    <mergeCell ref="B34:E34"/>
    <mergeCell ref="B35:E35"/>
    <mergeCell ref="B36:E36"/>
    <mergeCell ref="B37:E37"/>
    <mergeCell ref="B38:E38"/>
    <mergeCell ref="B39:E39"/>
    <mergeCell ref="B40:E40"/>
    <mergeCell ref="B25:E25"/>
    <mergeCell ref="B41:E41"/>
    <mergeCell ref="B42:E42"/>
    <mergeCell ref="C184:G184"/>
    <mergeCell ref="I184:P184"/>
    <mergeCell ref="B178:P178"/>
    <mergeCell ref="B179:P179"/>
    <mergeCell ref="B180:P180"/>
    <mergeCell ref="B181:P181"/>
    <mergeCell ref="I81:P81"/>
    <mergeCell ref="C174:G174"/>
    <mergeCell ref="C101:G101"/>
    <mergeCell ref="I101:P101"/>
    <mergeCell ref="C102:G102"/>
    <mergeCell ref="I102:P102"/>
    <mergeCell ref="C103:G103"/>
    <mergeCell ref="I103:P103"/>
    <mergeCell ref="C100:G100"/>
    <mergeCell ref="I100:P100"/>
    <mergeCell ref="C97:G97"/>
    <mergeCell ref="I97:P97"/>
    <mergeCell ref="C56:G56"/>
    <mergeCell ref="I93:P93"/>
    <mergeCell ref="R181:Z181"/>
    <mergeCell ref="C167:G167"/>
    <mergeCell ref="C168:G168"/>
    <mergeCell ref="C169:G169"/>
    <mergeCell ref="B60:P60"/>
    <mergeCell ref="B68:P68"/>
    <mergeCell ref="B69:P69"/>
    <mergeCell ref="B83:P83"/>
    <mergeCell ref="B84:P84"/>
    <mergeCell ref="B112:P112"/>
    <mergeCell ref="B113:P113"/>
    <mergeCell ref="H49:L49"/>
    <mergeCell ref="B72:B73"/>
    <mergeCell ref="C72:G73"/>
    <mergeCell ref="H72:H73"/>
    <mergeCell ref="I72:P73"/>
    <mergeCell ref="Q72:Q73"/>
    <mergeCell ref="C175:G175"/>
    <mergeCell ref="C176:G176"/>
    <mergeCell ref="C173:G173"/>
    <mergeCell ref="I89:P89"/>
    <mergeCell ref="R89:Z89"/>
    <mergeCell ref="C90:G90"/>
    <mergeCell ref="I90:P90"/>
    <mergeCell ref="R90:Z90"/>
    <mergeCell ref="C87:G87"/>
    <mergeCell ref="I87:P87"/>
    <mergeCell ref="R87:Z87"/>
    <mergeCell ref="C88:G88"/>
    <mergeCell ref="I88:P88"/>
    <mergeCell ref="R88:Z88"/>
    <mergeCell ref="R79:Z79"/>
    <mergeCell ref="C104:G104"/>
    <mergeCell ref="I104:P104"/>
    <mergeCell ref="R104:Z104"/>
    <mergeCell ref="C117:G117"/>
    <mergeCell ref="I117:P117"/>
    <mergeCell ref="R117:Z117"/>
    <mergeCell ref="B118:P118"/>
    <mergeCell ref="B121:P121"/>
    <mergeCell ref="R121:Z121"/>
    <mergeCell ref="B111:P111"/>
    <mergeCell ref="B114:P114"/>
    <mergeCell ref="C172:G172"/>
    <mergeCell ref="R80:Z80"/>
    <mergeCell ref="C89:G89"/>
    <mergeCell ref="C98:G98"/>
    <mergeCell ref="I98:P98"/>
    <mergeCell ref="R98:Z98"/>
    <mergeCell ref="C107:G107"/>
    <mergeCell ref="I107:P107"/>
    <mergeCell ref="R107:Z107"/>
    <mergeCell ref="C108:G108"/>
    <mergeCell ref="I108:P108"/>
    <mergeCell ref="R108:Z108"/>
    <mergeCell ref="C105:G105"/>
    <mergeCell ref="I105:P105"/>
    <mergeCell ref="R105:Z105"/>
    <mergeCell ref="C106:G106"/>
    <mergeCell ref="I106:P106"/>
    <mergeCell ref="C96:G96"/>
    <mergeCell ref="I96:P96"/>
    <mergeCell ref="C93:G93"/>
    <mergeCell ref="C95:G95"/>
    <mergeCell ref="C94:G94"/>
    <mergeCell ref="I94:P94"/>
    <mergeCell ref="C91:G91"/>
    <mergeCell ref="C80:G80"/>
    <mergeCell ref="I91:P91"/>
    <mergeCell ref="C92:G92"/>
    <mergeCell ref="I92:P92"/>
    <mergeCell ref="R85:Z85"/>
    <mergeCell ref="R102:Z102"/>
    <mergeCell ref="C99:G99"/>
    <mergeCell ref="I99:P99"/>
    <mergeCell ref="R68:Z68"/>
    <mergeCell ref="R69:Z69"/>
    <mergeCell ref="R82:Z82"/>
    <mergeCell ref="R83:Z83"/>
    <mergeCell ref="R84:Z84"/>
    <mergeCell ref="C77:G77"/>
    <mergeCell ref="I77:P77"/>
    <mergeCell ref="R77:Z77"/>
    <mergeCell ref="C78:G78"/>
    <mergeCell ref="I78:P78"/>
    <mergeCell ref="R78:Z78"/>
    <mergeCell ref="C75:G75"/>
    <mergeCell ref="I75:P75"/>
    <mergeCell ref="R75:Z75"/>
    <mergeCell ref="C76:G76"/>
    <mergeCell ref="I76:P76"/>
    <mergeCell ref="R76:Z76"/>
    <mergeCell ref="R72:Z73"/>
    <mergeCell ref="C79:G79"/>
    <mergeCell ref="I79:P79"/>
    <mergeCell ref="I95:P95"/>
    <mergeCell ref="I80:P80"/>
    <mergeCell ref="R176:Z176"/>
    <mergeCell ref="R167:Z167"/>
    <mergeCell ref="R168:Z168"/>
    <mergeCell ref="R169:Z169"/>
    <mergeCell ref="R170:Z170"/>
    <mergeCell ref="R171:Z171"/>
    <mergeCell ref="R177:Z177"/>
    <mergeCell ref="R175:Z175"/>
    <mergeCell ref="Q204:Q205"/>
    <mergeCell ref="R378:Z383"/>
    <mergeCell ref="M49:Z49"/>
    <mergeCell ref="K50:Z50"/>
    <mergeCell ref="R162:Z162"/>
    <mergeCell ref="R163:Z163"/>
    <mergeCell ref="R164:Z164"/>
    <mergeCell ref="R178:Z178"/>
    <mergeCell ref="R179:Z179"/>
    <mergeCell ref="R180:Z180"/>
    <mergeCell ref="R193:Z193"/>
    <mergeCell ref="R194:Z194"/>
    <mergeCell ref="R195:Z195"/>
    <mergeCell ref="R215:Z215"/>
    <mergeCell ref="R216:Z216"/>
    <mergeCell ref="R217:Z217"/>
    <mergeCell ref="R231:Z231"/>
    <mergeCell ref="R232:Z232"/>
    <mergeCell ref="R233:Z233"/>
    <mergeCell ref="R56:Z56"/>
    <mergeCell ref="B82:P82"/>
    <mergeCell ref="B85:P85"/>
  </mergeCells>
  <hyperlinks>
    <hyperlink ref="G7" r:id="rId1"/>
  </hyperlinks>
  <pageMargins left="0.7" right="0.7" top="0.75" bottom="0.75" header="0.3" footer="0.3"/>
  <pageSetup paperSize="8" scale="64" fitToHeight="0" orientation="landscape" r:id="rId2"/>
  <headerFooter>
    <oddHeader>&amp;CSQAS-AFRICA Transport Service Questionnaire</oddHeader>
    <oddFooter>&amp;CPage &amp;P of &amp;N&amp;RSQAS-AFRICA Questionnaires and Guidlelines_V_00_April 2019</oddFooter>
  </headerFooter>
  <rowBreaks count="2" manualBreakCount="2">
    <brk id="51" max="25" man="1"/>
    <brk id="399" max="25"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43"/>
  <sheetViews>
    <sheetView showGridLines="0" zoomScale="70" zoomScaleNormal="70" zoomScaleSheetLayoutView="106" workbookViewId="0">
      <selection activeCell="R96" sqref="R96:Z96"/>
    </sheetView>
  </sheetViews>
  <sheetFormatPr defaultColWidth="8.85546875" defaultRowHeight="15" x14ac:dyDescent="0.2"/>
  <cols>
    <col min="1" max="1" width="3.28515625" style="94" customWidth="1"/>
    <col min="2" max="2" width="16.7109375" style="93" customWidth="1"/>
    <col min="3" max="3" width="1.42578125" style="93" customWidth="1"/>
    <col min="4" max="4" width="54.28515625" style="93" customWidth="1"/>
    <col min="5" max="5" width="6.28515625" style="94" customWidth="1"/>
    <col min="6" max="6" width="3.85546875" style="95" hidden="1" customWidth="1"/>
    <col min="7" max="7" width="0.28515625" style="94" hidden="1" customWidth="1"/>
    <col min="8" max="8" width="15.85546875" style="99" customWidth="1"/>
    <col min="9" max="9" width="12.5703125" style="99" customWidth="1"/>
    <col min="10" max="10" width="22.5703125" style="97" customWidth="1"/>
    <col min="11" max="11" width="10.7109375" style="98" customWidth="1"/>
    <col min="12" max="12" width="11.7109375" style="98" customWidth="1"/>
    <col min="13" max="15" width="8.85546875" style="98"/>
    <col min="16" max="16" width="16.28515625" style="98" customWidth="1"/>
    <col min="17" max="17" width="13.140625" style="97" customWidth="1"/>
    <col min="18" max="18" width="13" style="98" customWidth="1"/>
    <col min="19" max="19" width="20" style="98" customWidth="1"/>
    <col min="20" max="20" width="8.85546875" style="98"/>
    <col min="21" max="21" width="12.7109375" style="98" customWidth="1"/>
    <col min="22" max="22" width="14" style="98" customWidth="1"/>
    <col min="23" max="24" width="8.85546875" style="98"/>
    <col min="25" max="25" width="14.7109375" style="98" customWidth="1"/>
    <col min="26" max="256" width="8.85546875" style="98"/>
    <col min="257" max="257" width="3.28515625" style="98" customWidth="1"/>
    <col min="258" max="258" width="16.7109375" style="98" customWidth="1"/>
    <col min="259" max="259" width="1.42578125" style="98" customWidth="1"/>
    <col min="260" max="260" width="54.28515625" style="98" customWidth="1"/>
    <col min="261" max="261" width="9.5703125" style="98" customWidth="1"/>
    <col min="262" max="263" width="0" style="98" hidden="1" customWidth="1"/>
    <col min="264" max="264" width="13.85546875" style="98" customWidth="1"/>
    <col min="265" max="265" width="10.7109375" style="98" customWidth="1"/>
    <col min="266" max="266" width="8.85546875" style="98"/>
    <col min="267" max="267" width="10.7109375" style="98" customWidth="1"/>
    <col min="268" max="268" width="11.7109375" style="98" customWidth="1"/>
    <col min="269" max="271" width="8.85546875" style="98"/>
    <col min="272" max="272" width="16.28515625" style="98" customWidth="1"/>
    <col min="273" max="273" width="13.140625" style="98" customWidth="1"/>
    <col min="274" max="274" width="13" style="98" customWidth="1"/>
    <col min="275" max="275" width="20" style="98" customWidth="1"/>
    <col min="276" max="276" width="8.85546875" style="98"/>
    <col min="277" max="277" width="12.7109375" style="98" customWidth="1"/>
    <col min="278" max="278" width="14" style="98" customWidth="1"/>
    <col min="279" max="280" width="8.85546875" style="98"/>
    <col min="281" max="281" width="14.7109375" style="98" customWidth="1"/>
    <col min="282" max="512" width="8.85546875" style="98"/>
    <col min="513" max="513" width="3.28515625" style="98" customWidth="1"/>
    <col min="514" max="514" width="16.7109375" style="98" customWidth="1"/>
    <col min="515" max="515" width="1.42578125" style="98" customWidth="1"/>
    <col min="516" max="516" width="54.28515625" style="98" customWidth="1"/>
    <col min="517" max="517" width="9.5703125" style="98" customWidth="1"/>
    <col min="518" max="519" width="0" style="98" hidden="1" customWidth="1"/>
    <col min="520" max="520" width="13.85546875" style="98" customWidth="1"/>
    <col min="521" max="521" width="10.7109375" style="98" customWidth="1"/>
    <col min="522" max="522" width="8.85546875" style="98"/>
    <col min="523" max="523" width="10.7109375" style="98" customWidth="1"/>
    <col min="524" max="524" width="11.7109375" style="98" customWidth="1"/>
    <col min="525" max="527" width="8.85546875" style="98"/>
    <col min="528" max="528" width="16.28515625" style="98" customWidth="1"/>
    <col min="529" max="529" width="13.140625" style="98" customWidth="1"/>
    <col min="530" max="530" width="13" style="98" customWidth="1"/>
    <col min="531" max="531" width="20" style="98" customWidth="1"/>
    <col min="532" max="532" width="8.85546875" style="98"/>
    <col min="533" max="533" width="12.7109375" style="98" customWidth="1"/>
    <col min="534" max="534" width="14" style="98" customWidth="1"/>
    <col min="535" max="536" width="8.85546875" style="98"/>
    <col min="537" max="537" width="14.7109375" style="98" customWidth="1"/>
    <col min="538" max="768" width="8.85546875" style="98"/>
    <col min="769" max="769" width="3.28515625" style="98" customWidth="1"/>
    <col min="770" max="770" width="16.7109375" style="98" customWidth="1"/>
    <col min="771" max="771" width="1.42578125" style="98" customWidth="1"/>
    <col min="772" max="772" width="54.28515625" style="98" customWidth="1"/>
    <col min="773" max="773" width="9.5703125" style="98" customWidth="1"/>
    <col min="774" max="775" width="0" style="98" hidden="1" customWidth="1"/>
    <col min="776" max="776" width="13.85546875" style="98" customWidth="1"/>
    <col min="777" max="777" width="10.7109375" style="98" customWidth="1"/>
    <col min="778" max="778" width="8.85546875" style="98"/>
    <col min="779" max="779" width="10.7109375" style="98" customWidth="1"/>
    <col min="780" max="780" width="11.7109375" style="98" customWidth="1"/>
    <col min="781" max="783" width="8.85546875" style="98"/>
    <col min="784" max="784" width="16.28515625" style="98" customWidth="1"/>
    <col min="785" max="785" width="13.140625" style="98" customWidth="1"/>
    <col min="786" max="786" width="13" style="98" customWidth="1"/>
    <col min="787" max="787" width="20" style="98" customWidth="1"/>
    <col min="788" max="788" width="8.85546875" style="98"/>
    <col min="789" max="789" width="12.7109375" style="98" customWidth="1"/>
    <col min="790" max="790" width="14" style="98" customWidth="1"/>
    <col min="791" max="792" width="8.85546875" style="98"/>
    <col min="793" max="793" width="14.7109375" style="98" customWidth="1"/>
    <col min="794" max="1024" width="8.85546875" style="98"/>
    <col min="1025" max="1025" width="3.28515625" style="98" customWidth="1"/>
    <col min="1026" max="1026" width="16.7109375" style="98" customWidth="1"/>
    <col min="1027" max="1027" width="1.42578125" style="98" customWidth="1"/>
    <col min="1028" max="1028" width="54.28515625" style="98" customWidth="1"/>
    <col min="1029" max="1029" width="9.5703125" style="98" customWidth="1"/>
    <col min="1030" max="1031" width="0" style="98" hidden="1" customWidth="1"/>
    <col min="1032" max="1032" width="13.85546875" style="98" customWidth="1"/>
    <col min="1033" max="1033" width="10.7109375" style="98" customWidth="1"/>
    <col min="1034" max="1034" width="8.85546875" style="98"/>
    <col min="1035" max="1035" width="10.7109375" style="98" customWidth="1"/>
    <col min="1036" max="1036" width="11.7109375" style="98" customWidth="1"/>
    <col min="1037" max="1039" width="8.85546875" style="98"/>
    <col min="1040" max="1040" width="16.28515625" style="98" customWidth="1"/>
    <col min="1041" max="1041" width="13.140625" style="98" customWidth="1"/>
    <col min="1042" max="1042" width="13" style="98" customWidth="1"/>
    <col min="1043" max="1043" width="20" style="98" customWidth="1"/>
    <col min="1044" max="1044" width="8.85546875" style="98"/>
    <col min="1045" max="1045" width="12.7109375" style="98" customWidth="1"/>
    <col min="1046" max="1046" width="14" style="98" customWidth="1"/>
    <col min="1047" max="1048" width="8.85546875" style="98"/>
    <col min="1049" max="1049" width="14.7109375" style="98" customWidth="1"/>
    <col min="1050" max="1280" width="8.85546875" style="98"/>
    <col min="1281" max="1281" width="3.28515625" style="98" customWidth="1"/>
    <col min="1282" max="1282" width="16.7109375" style="98" customWidth="1"/>
    <col min="1283" max="1283" width="1.42578125" style="98" customWidth="1"/>
    <col min="1284" max="1284" width="54.28515625" style="98" customWidth="1"/>
    <col min="1285" max="1285" width="9.5703125" style="98" customWidth="1"/>
    <col min="1286" max="1287" width="0" style="98" hidden="1" customWidth="1"/>
    <col min="1288" max="1288" width="13.85546875" style="98" customWidth="1"/>
    <col min="1289" max="1289" width="10.7109375" style="98" customWidth="1"/>
    <col min="1290" max="1290" width="8.85546875" style="98"/>
    <col min="1291" max="1291" width="10.7109375" style="98" customWidth="1"/>
    <col min="1292" max="1292" width="11.7109375" style="98" customWidth="1"/>
    <col min="1293" max="1295" width="8.85546875" style="98"/>
    <col min="1296" max="1296" width="16.28515625" style="98" customWidth="1"/>
    <col min="1297" max="1297" width="13.140625" style="98" customWidth="1"/>
    <col min="1298" max="1298" width="13" style="98" customWidth="1"/>
    <col min="1299" max="1299" width="20" style="98" customWidth="1"/>
    <col min="1300" max="1300" width="8.85546875" style="98"/>
    <col min="1301" max="1301" width="12.7109375" style="98" customWidth="1"/>
    <col min="1302" max="1302" width="14" style="98" customWidth="1"/>
    <col min="1303" max="1304" width="8.85546875" style="98"/>
    <col min="1305" max="1305" width="14.7109375" style="98" customWidth="1"/>
    <col min="1306" max="1536" width="8.85546875" style="98"/>
    <col min="1537" max="1537" width="3.28515625" style="98" customWidth="1"/>
    <col min="1538" max="1538" width="16.7109375" style="98" customWidth="1"/>
    <col min="1539" max="1539" width="1.42578125" style="98" customWidth="1"/>
    <col min="1540" max="1540" width="54.28515625" style="98" customWidth="1"/>
    <col min="1541" max="1541" width="9.5703125" style="98" customWidth="1"/>
    <col min="1542" max="1543" width="0" style="98" hidden="1" customWidth="1"/>
    <col min="1544" max="1544" width="13.85546875" style="98" customWidth="1"/>
    <col min="1545" max="1545" width="10.7109375" style="98" customWidth="1"/>
    <col min="1546" max="1546" width="8.85546875" style="98"/>
    <col min="1547" max="1547" width="10.7109375" style="98" customWidth="1"/>
    <col min="1548" max="1548" width="11.7109375" style="98" customWidth="1"/>
    <col min="1549" max="1551" width="8.85546875" style="98"/>
    <col min="1552" max="1552" width="16.28515625" style="98" customWidth="1"/>
    <col min="1553" max="1553" width="13.140625" style="98" customWidth="1"/>
    <col min="1554" max="1554" width="13" style="98" customWidth="1"/>
    <col min="1555" max="1555" width="20" style="98" customWidth="1"/>
    <col min="1556" max="1556" width="8.85546875" style="98"/>
    <col min="1557" max="1557" width="12.7109375" style="98" customWidth="1"/>
    <col min="1558" max="1558" width="14" style="98" customWidth="1"/>
    <col min="1559" max="1560" width="8.85546875" style="98"/>
    <col min="1561" max="1561" width="14.7109375" style="98" customWidth="1"/>
    <col min="1562" max="1792" width="8.85546875" style="98"/>
    <col min="1793" max="1793" width="3.28515625" style="98" customWidth="1"/>
    <col min="1794" max="1794" width="16.7109375" style="98" customWidth="1"/>
    <col min="1795" max="1795" width="1.42578125" style="98" customWidth="1"/>
    <col min="1796" max="1796" width="54.28515625" style="98" customWidth="1"/>
    <col min="1797" max="1797" width="9.5703125" style="98" customWidth="1"/>
    <col min="1798" max="1799" width="0" style="98" hidden="1" customWidth="1"/>
    <col min="1800" max="1800" width="13.85546875" style="98" customWidth="1"/>
    <col min="1801" max="1801" width="10.7109375" style="98" customWidth="1"/>
    <col min="1802" max="1802" width="8.85546875" style="98"/>
    <col min="1803" max="1803" width="10.7109375" style="98" customWidth="1"/>
    <col min="1804" max="1804" width="11.7109375" style="98" customWidth="1"/>
    <col min="1805" max="1807" width="8.85546875" style="98"/>
    <col min="1808" max="1808" width="16.28515625" style="98" customWidth="1"/>
    <col min="1809" max="1809" width="13.140625" style="98" customWidth="1"/>
    <col min="1810" max="1810" width="13" style="98" customWidth="1"/>
    <col min="1811" max="1811" width="20" style="98" customWidth="1"/>
    <col min="1812" max="1812" width="8.85546875" style="98"/>
    <col min="1813" max="1813" width="12.7109375" style="98" customWidth="1"/>
    <col min="1814" max="1814" width="14" style="98" customWidth="1"/>
    <col min="1815" max="1816" width="8.85546875" style="98"/>
    <col min="1817" max="1817" width="14.7109375" style="98" customWidth="1"/>
    <col min="1818" max="2048" width="8.85546875" style="98"/>
    <col min="2049" max="2049" width="3.28515625" style="98" customWidth="1"/>
    <col min="2050" max="2050" width="16.7109375" style="98" customWidth="1"/>
    <col min="2051" max="2051" width="1.42578125" style="98" customWidth="1"/>
    <col min="2052" max="2052" width="54.28515625" style="98" customWidth="1"/>
    <col min="2053" max="2053" width="9.5703125" style="98" customWidth="1"/>
    <col min="2054" max="2055" width="0" style="98" hidden="1" customWidth="1"/>
    <col min="2056" max="2056" width="13.85546875" style="98" customWidth="1"/>
    <col min="2057" max="2057" width="10.7109375" style="98" customWidth="1"/>
    <col min="2058" max="2058" width="8.85546875" style="98"/>
    <col min="2059" max="2059" width="10.7109375" style="98" customWidth="1"/>
    <col min="2060" max="2060" width="11.7109375" style="98" customWidth="1"/>
    <col min="2061" max="2063" width="8.85546875" style="98"/>
    <col min="2064" max="2064" width="16.28515625" style="98" customWidth="1"/>
    <col min="2065" max="2065" width="13.140625" style="98" customWidth="1"/>
    <col min="2066" max="2066" width="13" style="98" customWidth="1"/>
    <col min="2067" max="2067" width="20" style="98" customWidth="1"/>
    <col min="2068" max="2068" width="8.85546875" style="98"/>
    <col min="2069" max="2069" width="12.7109375" style="98" customWidth="1"/>
    <col min="2070" max="2070" width="14" style="98" customWidth="1"/>
    <col min="2071" max="2072" width="8.85546875" style="98"/>
    <col min="2073" max="2073" width="14.7109375" style="98" customWidth="1"/>
    <col min="2074" max="2304" width="8.85546875" style="98"/>
    <col min="2305" max="2305" width="3.28515625" style="98" customWidth="1"/>
    <col min="2306" max="2306" width="16.7109375" style="98" customWidth="1"/>
    <col min="2307" max="2307" width="1.42578125" style="98" customWidth="1"/>
    <col min="2308" max="2308" width="54.28515625" style="98" customWidth="1"/>
    <col min="2309" max="2309" width="9.5703125" style="98" customWidth="1"/>
    <col min="2310" max="2311" width="0" style="98" hidden="1" customWidth="1"/>
    <col min="2312" max="2312" width="13.85546875" style="98" customWidth="1"/>
    <col min="2313" max="2313" width="10.7109375" style="98" customWidth="1"/>
    <col min="2314" max="2314" width="8.85546875" style="98"/>
    <col min="2315" max="2315" width="10.7109375" style="98" customWidth="1"/>
    <col min="2316" max="2316" width="11.7109375" style="98" customWidth="1"/>
    <col min="2317" max="2319" width="8.85546875" style="98"/>
    <col min="2320" max="2320" width="16.28515625" style="98" customWidth="1"/>
    <col min="2321" max="2321" width="13.140625" style="98" customWidth="1"/>
    <col min="2322" max="2322" width="13" style="98" customWidth="1"/>
    <col min="2323" max="2323" width="20" style="98" customWidth="1"/>
    <col min="2324" max="2324" width="8.85546875" style="98"/>
    <col min="2325" max="2325" width="12.7109375" style="98" customWidth="1"/>
    <col min="2326" max="2326" width="14" style="98" customWidth="1"/>
    <col min="2327" max="2328" width="8.85546875" style="98"/>
    <col min="2329" max="2329" width="14.7109375" style="98" customWidth="1"/>
    <col min="2330" max="2560" width="8.85546875" style="98"/>
    <col min="2561" max="2561" width="3.28515625" style="98" customWidth="1"/>
    <col min="2562" max="2562" width="16.7109375" style="98" customWidth="1"/>
    <col min="2563" max="2563" width="1.42578125" style="98" customWidth="1"/>
    <col min="2564" max="2564" width="54.28515625" style="98" customWidth="1"/>
    <col min="2565" max="2565" width="9.5703125" style="98" customWidth="1"/>
    <col min="2566" max="2567" width="0" style="98" hidden="1" customWidth="1"/>
    <col min="2568" max="2568" width="13.85546875" style="98" customWidth="1"/>
    <col min="2569" max="2569" width="10.7109375" style="98" customWidth="1"/>
    <col min="2570" max="2570" width="8.85546875" style="98"/>
    <col min="2571" max="2571" width="10.7109375" style="98" customWidth="1"/>
    <col min="2572" max="2572" width="11.7109375" style="98" customWidth="1"/>
    <col min="2573" max="2575" width="8.85546875" style="98"/>
    <col min="2576" max="2576" width="16.28515625" style="98" customWidth="1"/>
    <col min="2577" max="2577" width="13.140625" style="98" customWidth="1"/>
    <col min="2578" max="2578" width="13" style="98" customWidth="1"/>
    <col min="2579" max="2579" width="20" style="98" customWidth="1"/>
    <col min="2580" max="2580" width="8.85546875" style="98"/>
    <col min="2581" max="2581" width="12.7109375" style="98" customWidth="1"/>
    <col min="2582" max="2582" width="14" style="98" customWidth="1"/>
    <col min="2583" max="2584" width="8.85546875" style="98"/>
    <col min="2585" max="2585" width="14.7109375" style="98" customWidth="1"/>
    <col min="2586" max="2816" width="8.85546875" style="98"/>
    <col min="2817" max="2817" width="3.28515625" style="98" customWidth="1"/>
    <col min="2818" max="2818" width="16.7109375" style="98" customWidth="1"/>
    <col min="2819" max="2819" width="1.42578125" style="98" customWidth="1"/>
    <col min="2820" max="2820" width="54.28515625" style="98" customWidth="1"/>
    <col min="2821" max="2821" width="9.5703125" style="98" customWidth="1"/>
    <col min="2822" max="2823" width="0" style="98" hidden="1" customWidth="1"/>
    <col min="2824" max="2824" width="13.85546875" style="98" customWidth="1"/>
    <col min="2825" max="2825" width="10.7109375" style="98" customWidth="1"/>
    <col min="2826" max="2826" width="8.85546875" style="98"/>
    <col min="2827" max="2827" width="10.7109375" style="98" customWidth="1"/>
    <col min="2828" max="2828" width="11.7109375" style="98" customWidth="1"/>
    <col min="2829" max="2831" width="8.85546875" style="98"/>
    <col min="2832" max="2832" width="16.28515625" style="98" customWidth="1"/>
    <col min="2833" max="2833" width="13.140625" style="98" customWidth="1"/>
    <col min="2834" max="2834" width="13" style="98" customWidth="1"/>
    <col min="2835" max="2835" width="20" style="98" customWidth="1"/>
    <col min="2836" max="2836" width="8.85546875" style="98"/>
    <col min="2837" max="2837" width="12.7109375" style="98" customWidth="1"/>
    <col min="2838" max="2838" width="14" style="98" customWidth="1"/>
    <col min="2839" max="2840" width="8.85546875" style="98"/>
    <col min="2841" max="2841" width="14.7109375" style="98" customWidth="1"/>
    <col min="2842" max="3072" width="8.85546875" style="98"/>
    <col min="3073" max="3073" width="3.28515625" style="98" customWidth="1"/>
    <col min="3074" max="3074" width="16.7109375" style="98" customWidth="1"/>
    <col min="3075" max="3075" width="1.42578125" style="98" customWidth="1"/>
    <col min="3076" max="3076" width="54.28515625" style="98" customWidth="1"/>
    <col min="3077" max="3077" width="9.5703125" style="98" customWidth="1"/>
    <col min="3078" max="3079" width="0" style="98" hidden="1" customWidth="1"/>
    <col min="3080" max="3080" width="13.85546875" style="98" customWidth="1"/>
    <col min="3081" max="3081" width="10.7109375" style="98" customWidth="1"/>
    <col min="3082" max="3082" width="8.85546875" style="98"/>
    <col min="3083" max="3083" width="10.7109375" style="98" customWidth="1"/>
    <col min="3084" max="3084" width="11.7109375" style="98" customWidth="1"/>
    <col min="3085" max="3087" width="8.85546875" style="98"/>
    <col min="3088" max="3088" width="16.28515625" style="98" customWidth="1"/>
    <col min="3089" max="3089" width="13.140625" style="98" customWidth="1"/>
    <col min="3090" max="3090" width="13" style="98" customWidth="1"/>
    <col min="3091" max="3091" width="20" style="98" customWidth="1"/>
    <col min="3092" max="3092" width="8.85546875" style="98"/>
    <col min="3093" max="3093" width="12.7109375" style="98" customWidth="1"/>
    <col min="3094" max="3094" width="14" style="98" customWidth="1"/>
    <col min="3095" max="3096" width="8.85546875" style="98"/>
    <col min="3097" max="3097" width="14.7109375" style="98" customWidth="1"/>
    <col min="3098" max="3328" width="8.85546875" style="98"/>
    <col min="3329" max="3329" width="3.28515625" style="98" customWidth="1"/>
    <col min="3330" max="3330" width="16.7109375" style="98" customWidth="1"/>
    <col min="3331" max="3331" width="1.42578125" style="98" customWidth="1"/>
    <col min="3332" max="3332" width="54.28515625" style="98" customWidth="1"/>
    <col min="3333" max="3333" width="9.5703125" style="98" customWidth="1"/>
    <col min="3334" max="3335" width="0" style="98" hidden="1" customWidth="1"/>
    <col min="3336" max="3336" width="13.85546875" style="98" customWidth="1"/>
    <col min="3337" max="3337" width="10.7109375" style="98" customWidth="1"/>
    <col min="3338" max="3338" width="8.85546875" style="98"/>
    <col min="3339" max="3339" width="10.7109375" style="98" customWidth="1"/>
    <col min="3340" max="3340" width="11.7109375" style="98" customWidth="1"/>
    <col min="3341" max="3343" width="8.85546875" style="98"/>
    <col min="3344" max="3344" width="16.28515625" style="98" customWidth="1"/>
    <col min="3345" max="3345" width="13.140625" style="98" customWidth="1"/>
    <col min="3346" max="3346" width="13" style="98" customWidth="1"/>
    <col min="3347" max="3347" width="20" style="98" customWidth="1"/>
    <col min="3348" max="3348" width="8.85546875" style="98"/>
    <col min="3349" max="3349" width="12.7109375" style="98" customWidth="1"/>
    <col min="3350" max="3350" width="14" style="98" customWidth="1"/>
    <col min="3351" max="3352" width="8.85546875" style="98"/>
    <col min="3353" max="3353" width="14.7109375" style="98" customWidth="1"/>
    <col min="3354" max="3584" width="8.85546875" style="98"/>
    <col min="3585" max="3585" width="3.28515625" style="98" customWidth="1"/>
    <col min="3586" max="3586" width="16.7109375" style="98" customWidth="1"/>
    <col min="3587" max="3587" width="1.42578125" style="98" customWidth="1"/>
    <col min="3588" max="3588" width="54.28515625" style="98" customWidth="1"/>
    <col min="3589" max="3589" width="9.5703125" style="98" customWidth="1"/>
    <col min="3590" max="3591" width="0" style="98" hidden="1" customWidth="1"/>
    <col min="3592" max="3592" width="13.85546875" style="98" customWidth="1"/>
    <col min="3593" max="3593" width="10.7109375" style="98" customWidth="1"/>
    <col min="3594" max="3594" width="8.85546875" style="98"/>
    <col min="3595" max="3595" width="10.7109375" style="98" customWidth="1"/>
    <col min="3596" max="3596" width="11.7109375" style="98" customWidth="1"/>
    <col min="3597" max="3599" width="8.85546875" style="98"/>
    <col min="3600" max="3600" width="16.28515625" style="98" customWidth="1"/>
    <col min="3601" max="3601" width="13.140625" style="98" customWidth="1"/>
    <col min="3602" max="3602" width="13" style="98" customWidth="1"/>
    <col min="3603" max="3603" width="20" style="98" customWidth="1"/>
    <col min="3604" max="3604" width="8.85546875" style="98"/>
    <col min="3605" max="3605" width="12.7109375" style="98" customWidth="1"/>
    <col min="3606" max="3606" width="14" style="98" customWidth="1"/>
    <col min="3607" max="3608" width="8.85546875" style="98"/>
    <col min="3609" max="3609" width="14.7109375" style="98" customWidth="1"/>
    <col min="3610" max="3840" width="8.85546875" style="98"/>
    <col min="3841" max="3841" width="3.28515625" style="98" customWidth="1"/>
    <col min="3842" max="3842" width="16.7109375" style="98" customWidth="1"/>
    <col min="3843" max="3843" width="1.42578125" style="98" customWidth="1"/>
    <col min="3844" max="3844" width="54.28515625" style="98" customWidth="1"/>
    <col min="3845" max="3845" width="9.5703125" style="98" customWidth="1"/>
    <col min="3846" max="3847" width="0" style="98" hidden="1" customWidth="1"/>
    <col min="3848" max="3848" width="13.85546875" style="98" customWidth="1"/>
    <col min="3849" max="3849" width="10.7109375" style="98" customWidth="1"/>
    <col min="3850" max="3850" width="8.85546875" style="98"/>
    <col min="3851" max="3851" width="10.7109375" style="98" customWidth="1"/>
    <col min="3852" max="3852" width="11.7109375" style="98" customWidth="1"/>
    <col min="3853" max="3855" width="8.85546875" style="98"/>
    <col min="3856" max="3856" width="16.28515625" style="98" customWidth="1"/>
    <col min="3857" max="3857" width="13.140625" style="98" customWidth="1"/>
    <col min="3858" max="3858" width="13" style="98" customWidth="1"/>
    <col min="3859" max="3859" width="20" style="98" customWidth="1"/>
    <col min="3860" max="3860" width="8.85546875" style="98"/>
    <col min="3861" max="3861" width="12.7109375" style="98" customWidth="1"/>
    <col min="3862" max="3862" width="14" style="98" customWidth="1"/>
    <col min="3863" max="3864" width="8.85546875" style="98"/>
    <col min="3865" max="3865" width="14.7109375" style="98" customWidth="1"/>
    <col min="3866" max="4096" width="8.85546875" style="98"/>
    <col min="4097" max="4097" width="3.28515625" style="98" customWidth="1"/>
    <col min="4098" max="4098" width="16.7109375" style="98" customWidth="1"/>
    <col min="4099" max="4099" width="1.42578125" style="98" customWidth="1"/>
    <col min="4100" max="4100" width="54.28515625" style="98" customWidth="1"/>
    <col min="4101" max="4101" width="9.5703125" style="98" customWidth="1"/>
    <col min="4102" max="4103" width="0" style="98" hidden="1" customWidth="1"/>
    <col min="4104" max="4104" width="13.85546875" style="98" customWidth="1"/>
    <col min="4105" max="4105" width="10.7109375" style="98" customWidth="1"/>
    <col min="4106" max="4106" width="8.85546875" style="98"/>
    <col min="4107" max="4107" width="10.7109375" style="98" customWidth="1"/>
    <col min="4108" max="4108" width="11.7109375" style="98" customWidth="1"/>
    <col min="4109" max="4111" width="8.85546875" style="98"/>
    <col min="4112" max="4112" width="16.28515625" style="98" customWidth="1"/>
    <col min="4113" max="4113" width="13.140625" style="98" customWidth="1"/>
    <col min="4114" max="4114" width="13" style="98" customWidth="1"/>
    <col min="4115" max="4115" width="20" style="98" customWidth="1"/>
    <col min="4116" max="4116" width="8.85546875" style="98"/>
    <col min="4117" max="4117" width="12.7109375" style="98" customWidth="1"/>
    <col min="4118" max="4118" width="14" style="98" customWidth="1"/>
    <col min="4119" max="4120" width="8.85546875" style="98"/>
    <col min="4121" max="4121" width="14.7109375" style="98" customWidth="1"/>
    <col min="4122" max="4352" width="8.85546875" style="98"/>
    <col min="4353" max="4353" width="3.28515625" style="98" customWidth="1"/>
    <col min="4354" max="4354" width="16.7109375" style="98" customWidth="1"/>
    <col min="4355" max="4355" width="1.42578125" style="98" customWidth="1"/>
    <col min="4356" max="4356" width="54.28515625" style="98" customWidth="1"/>
    <col min="4357" max="4357" width="9.5703125" style="98" customWidth="1"/>
    <col min="4358" max="4359" width="0" style="98" hidden="1" customWidth="1"/>
    <col min="4360" max="4360" width="13.85546875" style="98" customWidth="1"/>
    <col min="4361" max="4361" width="10.7109375" style="98" customWidth="1"/>
    <col min="4362" max="4362" width="8.85546875" style="98"/>
    <col min="4363" max="4363" width="10.7109375" style="98" customWidth="1"/>
    <col min="4364" max="4364" width="11.7109375" style="98" customWidth="1"/>
    <col min="4365" max="4367" width="8.85546875" style="98"/>
    <col min="4368" max="4368" width="16.28515625" style="98" customWidth="1"/>
    <col min="4369" max="4369" width="13.140625" style="98" customWidth="1"/>
    <col min="4370" max="4370" width="13" style="98" customWidth="1"/>
    <col min="4371" max="4371" width="20" style="98" customWidth="1"/>
    <col min="4372" max="4372" width="8.85546875" style="98"/>
    <col min="4373" max="4373" width="12.7109375" style="98" customWidth="1"/>
    <col min="4374" max="4374" width="14" style="98" customWidth="1"/>
    <col min="4375" max="4376" width="8.85546875" style="98"/>
    <col min="4377" max="4377" width="14.7109375" style="98" customWidth="1"/>
    <col min="4378" max="4608" width="8.85546875" style="98"/>
    <col min="4609" max="4609" width="3.28515625" style="98" customWidth="1"/>
    <col min="4610" max="4610" width="16.7109375" style="98" customWidth="1"/>
    <col min="4611" max="4611" width="1.42578125" style="98" customWidth="1"/>
    <col min="4612" max="4612" width="54.28515625" style="98" customWidth="1"/>
    <col min="4613" max="4613" width="9.5703125" style="98" customWidth="1"/>
    <col min="4614" max="4615" width="0" style="98" hidden="1" customWidth="1"/>
    <col min="4616" max="4616" width="13.85546875" style="98" customWidth="1"/>
    <col min="4617" max="4617" width="10.7109375" style="98" customWidth="1"/>
    <col min="4618" max="4618" width="8.85546875" style="98"/>
    <col min="4619" max="4619" width="10.7109375" style="98" customWidth="1"/>
    <col min="4620" max="4620" width="11.7109375" style="98" customWidth="1"/>
    <col min="4621" max="4623" width="8.85546875" style="98"/>
    <col min="4624" max="4624" width="16.28515625" style="98" customWidth="1"/>
    <col min="4625" max="4625" width="13.140625" style="98" customWidth="1"/>
    <col min="4626" max="4626" width="13" style="98" customWidth="1"/>
    <col min="4627" max="4627" width="20" style="98" customWidth="1"/>
    <col min="4628" max="4628" width="8.85546875" style="98"/>
    <col min="4629" max="4629" width="12.7109375" style="98" customWidth="1"/>
    <col min="4630" max="4630" width="14" style="98" customWidth="1"/>
    <col min="4631" max="4632" width="8.85546875" style="98"/>
    <col min="4633" max="4633" width="14.7109375" style="98" customWidth="1"/>
    <col min="4634" max="4864" width="8.85546875" style="98"/>
    <col min="4865" max="4865" width="3.28515625" style="98" customWidth="1"/>
    <col min="4866" max="4866" width="16.7109375" style="98" customWidth="1"/>
    <col min="4867" max="4867" width="1.42578125" style="98" customWidth="1"/>
    <col min="4868" max="4868" width="54.28515625" style="98" customWidth="1"/>
    <col min="4869" max="4869" width="9.5703125" style="98" customWidth="1"/>
    <col min="4870" max="4871" width="0" style="98" hidden="1" customWidth="1"/>
    <col min="4872" max="4872" width="13.85546875" style="98" customWidth="1"/>
    <col min="4873" max="4873" width="10.7109375" style="98" customWidth="1"/>
    <col min="4874" max="4874" width="8.85546875" style="98"/>
    <col min="4875" max="4875" width="10.7109375" style="98" customWidth="1"/>
    <col min="4876" max="4876" width="11.7109375" style="98" customWidth="1"/>
    <col min="4877" max="4879" width="8.85546875" style="98"/>
    <col min="4880" max="4880" width="16.28515625" style="98" customWidth="1"/>
    <col min="4881" max="4881" width="13.140625" style="98" customWidth="1"/>
    <col min="4882" max="4882" width="13" style="98" customWidth="1"/>
    <col min="4883" max="4883" width="20" style="98" customWidth="1"/>
    <col min="4884" max="4884" width="8.85546875" style="98"/>
    <col min="4885" max="4885" width="12.7109375" style="98" customWidth="1"/>
    <col min="4886" max="4886" width="14" style="98" customWidth="1"/>
    <col min="4887" max="4888" width="8.85546875" style="98"/>
    <col min="4889" max="4889" width="14.7109375" style="98" customWidth="1"/>
    <col min="4890" max="5120" width="8.85546875" style="98"/>
    <col min="5121" max="5121" width="3.28515625" style="98" customWidth="1"/>
    <col min="5122" max="5122" width="16.7109375" style="98" customWidth="1"/>
    <col min="5123" max="5123" width="1.42578125" style="98" customWidth="1"/>
    <col min="5124" max="5124" width="54.28515625" style="98" customWidth="1"/>
    <col min="5125" max="5125" width="9.5703125" style="98" customWidth="1"/>
    <col min="5126" max="5127" width="0" style="98" hidden="1" customWidth="1"/>
    <col min="5128" max="5128" width="13.85546875" style="98" customWidth="1"/>
    <col min="5129" max="5129" width="10.7109375" style="98" customWidth="1"/>
    <col min="5130" max="5130" width="8.85546875" style="98"/>
    <col min="5131" max="5131" width="10.7109375" style="98" customWidth="1"/>
    <col min="5132" max="5132" width="11.7109375" style="98" customWidth="1"/>
    <col min="5133" max="5135" width="8.85546875" style="98"/>
    <col min="5136" max="5136" width="16.28515625" style="98" customWidth="1"/>
    <col min="5137" max="5137" width="13.140625" style="98" customWidth="1"/>
    <col min="5138" max="5138" width="13" style="98" customWidth="1"/>
    <col min="5139" max="5139" width="20" style="98" customWidth="1"/>
    <col min="5140" max="5140" width="8.85546875" style="98"/>
    <col min="5141" max="5141" width="12.7109375" style="98" customWidth="1"/>
    <col min="5142" max="5142" width="14" style="98" customWidth="1"/>
    <col min="5143" max="5144" width="8.85546875" style="98"/>
    <col min="5145" max="5145" width="14.7109375" style="98" customWidth="1"/>
    <col min="5146" max="5376" width="8.85546875" style="98"/>
    <col min="5377" max="5377" width="3.28515625" style="98" customWidth="1"/>
    <col min="5378" max="5378" width="16.7109375" style="98" customWidth="1"/>
    <col min="5379" max="5379" width="1.42578125" style="98" customWidth="1"/>
    <col min="5380" max="5380" width="54.28515625" style="98" customWidth="1"/>
    <col min="5381" max="5381" width="9.5703125" style="98" customWidth="1"/>
    <col min="5382" max="5383" width="0" style="98" hidden="1" customWidth="1"/>
    <col min="5384" max="5384" width="13.85546875" style="98" customWidth="1"/>
    <col min="5385" max="5385" width="10.7109375" style="98" customWidth="1"/>
    <col min="5386" max="5386" width="8.85546875" style="98"/>
    <col min="5387" max="5387" width="10.7109375" style="98" customWidth="1"/>
    <col min="5388" max="5388" width="11.7109375" style="98" customWidth="1"/>
    <col min="5389" max="5391" width="8.85546875" style="98"/>
    <col min="5392" max="5392" width="16.28515625" style="98" customWidth="1"/>
    <col min="5393" max="5393" width="13.140625" style="98" customWidth="1"/>
    <col min="5394" max="5394" width="13" style="98" customWidth="1"/>
    <col min="5395" max="5395" width="20" style="98" customWidth="1"/>
    <col min="5396" max="5396" width="8.85546875" style="98"/>
    <col min="5397" max="5397" width="12.7109375" style="98" customWidth="1"/>
    <col min="5398" max="5398" width="14" style="98" customWidth="1"/>
    <col min="5399" max="5400" width="8.85546875" style="98"/>
    <col min="5401" max="5401" width="14.7109375" style="98" customWidth="1"/>
    <col min="5402" max="5632" width="8.85546875" style="98"/>
    <col min="5633" max="5633" width="3.28515625" style="98" customWidth="1"/>
    <col min="5634" max="5634" width="16.7109375" style="98" customWidth="1"/>
    <col min="5635" max="5635" width="1.42578125" style="98" customWidth="1"/>
    <col min="5636" max="5636" width="54.28515625" style="98" customWidth="1"/>
    <col min="5637" max="5637" width="9.5703125" style="98" customWidth="1"/>
    <col min="5638" max="5639" width="0" style="98" hidden="1" customWidth="1"/>
    <col min="5640" max="5640" width="13.85546875" style="98" customWidth="1"/>
    <col min="5641" max="5641" width="10.7109375" style="98" customWidth="1"/>
    <col min="5642" max="5642" width="8.85546875" style="98"/>
    <col min="5643" max="5643" width="10.7109375" style="98" customWidth="1"/>
    <col min="5644" max="5644" width="11.7109375" style="98" customWidth="1"/>
    <col min="5645" max="5647" width="8.85546875" style="98"/>
    <col min="5648" max="5648" width="16.28515625" style="98" customWidth="1"/>
    <col min="5649" max="5649" width="13.140625" style="98" customWidth="1"/>
    <col min="5650" max="5650" width="13" style="98" customWidth="1"/>
    <col min="5651" max="5651" width="20" style="98" customWidth="1"/>
    <col min="5652" max="5652" width="8.85546875" style="98"/>
    <col min="5653" max="5653" width="12.7109375" style="98" customWidth="1"/>
    <col min="5654" max="5654" width="14" style="98" customWidth="1"/>
    <col min="5655" max="5656" width="8.85546875" style="98"/>
    <col min="5657" max="5657" width="14.7109375" style="98" customWidth="1"/>
    <col min="5658" max="5888" width="8.85546875" style="98"/>
    <col min="5889" max="5889" width="3.28515625" style="98" customWidth="1"/>
    <col min="5890" max="5890" width="16.7109375" style="98" customWidth="1"/>
    <col min="5891" max="5891" width="1.42578125" style="98" customWidth="1"/>
    <col min="5892" max="5892" width="54.28515625" style="98" customWidth="1"/>
    <col min="5893" max="5893" width="9.5703125" style="98" customWidth="1"/>
    <col min="5894" max="5895" width="0" style="98" hidden="1" customWidth="1"/>
    <col min="5896" max="5896" width="13.85546875" style="98" customWidth="1"/>
    <col min="5897" max="5897" width="10.7109375" style="98" customWidth="1"/>
    <col min="5898" max="5898" width="8.85546875" style="98"/>
    <col min="5899" max="5899" width="10.7109375" style="98" customWidth="1"/>
    <col min="5900" max="5900" width="11.7109375" style="98" customWidth="1"/>
    <col min="5901" max="5903" width="8.85546875" style="98"/>
    <col min="5904" max="5904" width="16.28515625" style="98" customWidth="1"/>
    <col min="5905" max="5905" width="13.140625" style="98" customWidth="1"/>
    <col min="5906" max="5906" width="13" style="98" customWidth="1"/>
    <col min="5907" max="5907" width="20" style="98" customWidth="1"/>
    <col min="5908" max="5908" width="8.85546875" style="98"/>
    <col min="5909" max="5909" width="12.7109375" style="98" customWidth="1"/>
    <col min="5910" max="5910" width="14" style="98" customWidth="1"/>
    <col min="5911" max="5912" width="8.85546875" style="98"/>
    <col min="5913" max="5913" width="14.7109375" style="98" customWidth="1"/>
    <col min="5914" max="6144" width="8.85546875" style="98"/>
    <col min="6145" max="6145" width="3.28515625" style="98" customWidth="1"/>
    <col min="6146" max="6146" width="16.7109375" style="98" customWidth="1"/>
    <col min="6147" max="6147" width="1.42578125" style="98" customWidth="1"/>
    <col min="6148" max="6148" width="54.28515625" style="98" customWidth="1"/>
    <col min="6149" max="6149" width="9.5703125" style="98" customWidth="1"/>
    <col min="6150" max="6151" width="0" style="98" hidden="1" customWidth="1"/>
    <col min="6152" max="6152" width="13.85546875" style="98" customWidth="1"/>
    <col min="6153" max="6153" width="10.7109375" style="98" customWidth="1"/>
    <col min="6154" max="6154" width="8.85546875" style="98"/>
    <col min="6155" max="6155" width="10.7109375" style="98" customWidth="1"/>
    <col min="6156" max="6156" width="11.7109375" style="98" customWidth="1"/>
    <col min="6157" max="6159" width="8.85546875" style="98"/>
    <col min="6160" max="6160" width="16.28515625" style="98" customWidth="1"/>
    <col min="6161" max="6161" width="13.140625" style="98" customWidth="1"/>
    <col min="6162" max="6162" width="13" style="98" customWidth="1"/>
    <col min="6163" max="6163" width="20" style="98" customWidth="1"/>
    <col min="6164" max="6164" width="8.85546875" style="98"/>
    <col min="6165" max="6165" width="12.7109375" style="98" customWidth="1"/>
    <col min="6166" max="6166" width="14" style="98" customWidth="1"/>
    <col min="6167" max="6168" width="8.85546875" style="98"/>
    <col min="6169" max="6169" width="14.7109375" style="98" customWidth="1"/>
    <col min="6170" max="6400" width="8.85546875" style="98"/>
    <col min="6401" max="6401" width="3.28515625" style="98" customWidth="1"/>
    <col min="6402" max="6402" width="16.7109375" style="98" customWidth="1"/>
    <col min="6403" max="6403" width="1.42578125" style="98" customWidth="1"/>
    <col min="6404" max="6404" width="54.28515625" style="98" customWidth="1"/>
    <col min="6405" max="6405" width="9.5703125" style="98" customWidth="1"/>
    <col min="6406" max="6407" width="0" style="98" hidden="1" customWidth="1"/>
    <col min="6408" max="6408" width="13.85546875" style="98" customWidth="1"/>
    <col min="6409" max="6409" width="10.7109375" style="98" customWidth="1"/>
    <col min="6410" max="6410" width="8.85546875" style="98"/>
    <col min="6411" max="6411" width="10.7109375" style="98" customWidth="1"/>
    <col min="6412" max="6412" width="11.7109375" style="98" customWidth="1"/>
    <col min="6413" max="6415" width="8.85546875" style="98"/>
    <col min="6416" max="6416" width="16.28515625" style="98" customWidth="1"/>
    <col min="6417" max="6417" width="13.140625" style="98" customWidth="1"/>
    <col min="6418" max="6418" width="13" style="98" customWidth="1"/>
    <col min="6419" max="6419" width="20" style="98" customWidth="1"/>
    <col min="6420" max="6420" width="8.85546875" style="98"/>
    <col min="6421" max="6421" width="12.7109375" style="98" customWidth="1"/>
    <col min="6422" max="6422" width="14" style="98" customWidth="1"/>
    <col min="6423" max="6424" width="8.85546875" style="98"/>
    <col min="6425" max="6425" width="14.7109375" style="98" customWidth="1"/>
    <col min="6426" max="6656" width="8.85546875" style="98"/>
    <col min="6657" max="6657" width="3.28515625" style="98" customWidth="1"/>
    <col min="6658" max="6658" width="16.7109375" style="98" customWidth="1"/>
    <col min="6659" max="6659" width="1.42578125" style="98" customWidth="1"/>
    <col min="6660" max="6660" width="54.28515625" style="98" customWidth="1"/>
    <col min="6661" max="6661" width="9.5703125" style="98" customWidth="1"/>
    <col min="6662" max="6663" width="0" style="98" hidden="1" customWidth="1"/>
    <col min="6664" max="6664" width="13.85546875" style="98" customWidth="1"/>
    <col min="6665" max="6665" width="10.7109375" style="98" customWidth="1"/>
    <col min="6666" max="6666" width="8.85546875" style="98"/>
    <col min="6667" max="6667" width="10.7109375" style="98" customWidth="1"/>
    <col min="6668" max="6668" width="11.7109375" style="98" customWidth="1"/>
    <col min="6669" max="6671" width="8.85546875" style="98"/>
    <col min="6672" max="6672" width="16.28515625" style="98" customWidth="1"/>
    <col min="6673" max="6673" width="13.140625" style="98" customWidth="1"/>
    <col min="6674" max="6674" width="13" style="98" customWidth="1"/>
    <col min="6675" max="6675" width="20" style="98" customWidth="1"/>
    <col min="6676" max="6676" width="8.85546875" style="98"/>
    <col min="6677" max="6677" width="12.7109375" style="98" customWidth="1"/>
    <col min="6678" max="6678" width="14" style="98" customWidth="1"/>
    <col min="6679" max="6680" width="8.85546875" style="98"/>
    <col min="6681" max="6681" width="14.7109375" style="98" customWidth="1"/>
    <col min="6682" max="6912" width="8.85546875" style="98"/>
    <col min="6913" max="6913" width="3.28515625" style="98" customWidth="1"/>
    <col min="6914" max="6914" width="16.7109375" style="98" customWidth="1"/>
    <col min="6915" max="6915" width="1.42578125" style="98" customWidth="1"/>
    <col min="6916" max="6916" width="54.28515625" style="98" customWidth="1"/>
    <col min="6917" max="6917" width="9.5703125" style="98" customWidth="1"/>
    <col min="6918" max="6919" width="0" style="98" hidden="1" customWidth="1"/>
    <col min="6920" max="6920" width="13.85546875" style="98" customWidth="1"/>
    <col min="6921" max="6921" width="10.7109375" style="98" customWidth="1"/>
    <col min="6922" max="6922" width="8.85546875" style="98"/>
    <col min="6923" max="6923" width="10.7109375" style="98" customWidth="1"/>
    <col min="6924" max="6924" width="11.7109375" style="98" customWidth="1"/>
    <col min="6925" max="6927" width="8.85546875" style="98"/>
    <col min="6928" max="6928" width="16.28515625" style="98" customWidth="1"/>
    <col min="6929" max="6929" width="13.140625" style="98" customWidth="1"/>
    <col min="6930" max="6930" width="13" style="98" customWidth="1"/>
    <col min="6931" max="6931" width="20" style="98" customWidth="1"/>
    <col min="6932" max="6932" width="8.85546875" style="98"/>
    <col min="6933" max="6933" width="12.7109375" style="98" customWidth="1"/>
    <col min="6934" max="6934" width="14" style="98" customWidth="1"/>
    <col min="6935" max="6936" width="8.85546875" style="98"/>
    <col min="6937" max="6937" width="14.7109375" style="98" customWidth="1"/>
    <col min="6938" max="7168" width="8.85546875" style="98"/>
    <col min="7169" max="7169" width="3.28515625" style="98" customWidth="1"/>
    <col min="7170" max="7170" width="16.7109375" style="98" customWidth="1"/>
    <col min="7171" max="7171" width="1.42578125" style="98" customWidth="1"/>
    <col min="7172" max="7172" width="54.28515625" style="98" customWidth="1"/>
    <col min="7173" max="7173" width="9.5703125" style="98" customWidth="1"/>
    <col min="7174" max="7175" width="0" style="98" hidden="1" customWidth="1"/>
    <col min="7176" max="7176" width="13.85546875" style="98" customWidth="1"/>
    <col min="7177" max="7177" width="10.7109375" style="98" customWidth="1"/>
    <col min="7178" max="7178" width="8.85546875" style="98"/>
    <col min="7179" max="7179" width="10.7109375" style="98" customWidth="1"/>
    <col min="7180" max="7180" width="11.7109375" style="98" customWidth="1"/>
    <col min="7181" max="7183" width="8.85546875" style="98"/>
    <col min="7184" max="7184" width="16.28515625" style="98" customWidth="1"/>
    <col min="7185" max="7185" width="13.140625" style="98" customWidth="1"/>
    <col min="7186" max="7186" width="13" style="98" customWidth="1"/>
    <col min="7187" max="7187" width="20" style="98" customWidth="1"/>
    <col min="7188" max="7188" width="8.85546875" style="98"/>
    <col min="7189" max="7189" width="12.7109375" style="98" customWidth="1"/>
    <col min="7190" max="7190" width="14" style="98" customWidth="1"/>
    <col min="7191" max="7192" width="8.85546875" style="98"/>
    <col min="7193" max="7193" width="14.7109375" style="98" customWidth="1"/>
    <col min="7194" max="7424" width="8.85546875" style="98"/>
    <col min="7425" max="7425" width="3.28515625" style="98" customWidth="1"/>
    <col min="7426" max="7426" width="16.7109375" style="98" customWidth="1"/>
    <col min="7427" max="7427" width="1.42578125" style="98" customWidth="1"/>
    <col min="7428" max="7428" width="54.28515625" style="98" customWidth="1"/>
    <col min="7429" max="7429" width="9.5703125" style="98" customWidth="1"/>
    <col min="7430" max="7431" width="0" style="98" hidden="1" customWidth="1"/>
    <col min="7432" max="7432" width="13.85546875" style="98" customWidth="1"/>
    <col min="7433" max="7433" width="10.7109375" style="98" customWidth="1"/>
    <col min="7434" max="7434" width="8.85546875" style="98"/>
    <col min="7435" max="7435" width="10.7109375" style="98" customWidth="1"/>
    <col min="7436" max="7436" width="11.7109375" style="98" customWidth="1"/>
    <col min="7437" max="7439" width="8.85546875" style="98"/>
    <col min="7440" max="7440" width="16.28515625" style="98" customWidth="1"/>
    <col min="7441" max="7441" width="13.140625" style="98" customWidth="1"/>
    <col min="7442" max="7442" width="13" style="98" customWidth="1"/>
    <col min="7443" max="7443" width="20" style="98" customWidth="1"/>
    <col min="7444" max="7444" width="8.85546875" style="98"/>
    <col min="7445" max="7445" width="12.7109375" style="98" customWidth="1"/>
    <col min="7446" max="7446" width="14" style="98" customWidth="1"/>
    <col min="7447" max="7448" width="8.85546875" style="98"/>
    <col min="7449" max="7449" width="14.7109375" style="98" customWidth="1"/>
    <col min="7450" max="7680" width="8.85546875" style="98"/>
    <col min="7681" max="7681" width="3.28515625" style="98" customWidth="1"/>
    <col min="7682" max="7682" width="16.7109375" style="98" customWidth="1"/>
    <col min="7683" max="7683" width="1.42578125" style="98" customWidth="1"/>
    <col min="7684" max="7684" width="54.28515625" style="98" customWidth="1"/>
    <col min="7685" max="7685" width="9.5703125" style="98" customWidth="1"/>
    <col min="7686" max="7687" width="0" style="98" hidden="1" customWidth="1"/>
    <col min="7688" max="7688" width="13.85546875" style="98" customWidth="1"/>
    <col min="7689" max="7689" width="10.7109375" style="98" customWidth="1"/>
    <col min="7690" max="7690" width="8.85546875" style="98"/>
    <col min="7691" max="7691" width="10.7109375" style="98" customWidth="1"/>
    <col min="7692" max="7692" width="11.7109375" style="98" customWidth="1"/>
    <col min="7693" max="7695" width="8.85546875" style="98"/>
    <col min="7696" max="7696" width="16.28515625" style="98" customWidth="1"/>
    <col min="7697" max="7697" width="13.140625" style="98" customWidth="1"/>
    <col min="7698" max="7698" width="13" style="98" customWidth="1"/>
    <col min="7699" max="7699" width="20" style="98" customWidth="1"/>
    <col min="7700" max="7700" width="8.85546875" style="98"/>
    <col min="7701" max="7701" width="12.7109375" style="98" customWidth="1"/>
    <col min="7702" max="7702" width="14" style="98" customWidth="1"/>
    <col min="7703" max="7704" width="8.85546875" style="98"/>
    <col min="7705" max="7705" width="14.7109375" style="98" customWidth="1"/>
    <col min="7706" max="7936" width="8.85546875" style="98"/>
    <col min="7937" max="7937" width="3.28515625" style="98" customWidth="1"/>
    <col min="7938" max="7938" width="16.7109375" style="98" customWidth="1"/>
    <col min="7939" max="7939" width="1.42578125" style="98" customWidth="1"/>
    <col min="7940" max="7940" width="54.28515625" style="98" customWidth="1"/>
    <col min="7941" max="7941" width="9.5703125" style="98" customWidth="1"/>
    <col min="7942" max="7943" width="0" style="98" hidden="1" customWidth="1"/>
    <col min="7944" max="7944" width="13.85546875" style="98" customWidth="1"/>
    <col min="7945" max="7945" width="10.7109375" style="98" customWidth="1"/>
    <col min="7946" max="7946" width="8.85546875" style="98"/>
    <col min="7947" max="7947" width="10.7109375" style="98" customWidth="1"/>
    <col min="7948" max="7948" width="11.7109375" style="98" customWidth="1"/>
    <col min="7949" max="7951" width="8.85546875" style="98"/>
    <col min="7952" max="7952" width="16.28515625" style="98" customWidth="1"/>
    <col min="7953" max="7953" width="13.140625" style="98" customWidth="1"/>
    <col min="7954" max="7954" width="13" style="98" customWidth="1"/>
    <col min="7955" max="7955" width="20" style="98" customWidth="1"/>
    <col min="7956" max="7956" width="8.85546875" style="98"/>
    <col min="7957" max="7957" width="12.7109375" style="98" customWidth="1"/>
    <col min="7958" max="7958" width="14" style="98" customWidth="1"/>
    <col min="7959" max="7960" width="8.85546875" style="98"/>
    <col min="7961" max="7961" width="14.7109375" style="98" customWidth="1"/>
    <col min="7962" max="8192" width="8.85546875" style="98"/>
    <col min="8193" max="8193" width="3.28515625" style="98" customWidth="1"/>
    <col min="8194" max="8194" width="16.7109375" style="98" customWidth="1"/>
    <col min="8195" max="8195" width="1.42578125" style="98" customWidth="1"/>
    <col min="8196" max="8196" width="54.28515625" style="98" customWidth="1"/>
    <col min="8197" max="8197" width="9.5703125" style="98" customWidth="1"/>
    <col min="8198" max="8199" width="0" style="98" hidden="1" customWidth="1"/>
    <col min="8200" max="8200" width="13.85546875" style="98" customWidth="1"/>
    <col min="8201" max="8201" width="10.7109375" style="98" customWidth="1"/>
    <col min="8202" max="8202" width="8.85546875" style="98"/>
    <col min="8203" max="8203" width="10.7109375" style="98" customWidth="1"/>
    <col min="8204" max="8204" width="11.7109375" style="98" customWidth="1"/>
    <col min="8205" max="8207" width="8.85546875" style="98"/>
    <col min="8208" max="8208" width="16.28515625" style="98" customWidth="1"/>
    <col min="8209" max="8209" width="13.140625" style="98" customWidth="1"/>
    <col min="8210" max="8210" width="13" style="98" customWidth="1"/>
    <col min="8211" max="8211" width="20" style="98" customWidth="1"/>
    <col min="8212" max="8212" width="8.85546875" style="98"/>
    <col min="8213" max="8213" width="12.7109375" style="98" customWidth="1"/>
    <col min="8214" max="8214" width="14" style="98" customWidth="1"/>
    <col min="8215" max="8216" width="8.85546875" style="98"/>
    <col min="8217" max="8217" width="14.7109375" style="98" customWidth="1"/>
    <col min="8218" max="8448" width="8.85546875" style="98"/>
    <col min="8449" max="8449" width="3.28515625" style="98" customWidth="1"/>
    <col min="8450" max="8450" width="16.7109375" style="98" customWidth="1"/>
    <col min="8451" max="8451" width="1.42578125" style="98" customWidth="1"/>
    <col min="8452" max="8452" width="54.28515625" style="98" customWidth="1"/>
    <col min="8453" max="8453" width="9.5703125" style="98" customWidth="1"/>
    <col min="8454" max="8455" width="0" style="98" hidden="1" customWidth="1"/>
    <col min="8456" max="8456" width="13.85546875" style="98" customWidth="1"/>
    <col min="8457" max="8457" width="10.7109375" style="98" customWidth="1"/>
    <col min="8458" max="8458" width="8.85546875" style="98"/>
    <col min="8459" max="8459" width="10.7109375" style="98" customWidth="1"/>
    <col min="8460" max="8460" width="11.7109375" style="98" customWidth="1"/>
    <col min="8461" max="8463" width="8.85546875" style="98"/>
    <col min="8464" max="8464" width="16.28515625" style="98" customWidth="1"/>
    <col min="8465" max="8465" width="13.140625" style="98" customWidth="1"/>
    <col min="8466" max="8466" width="13" style="98" customWidth="1"/>
    <col min="8467" max="8467" width="20" style="98" customWidth="1"/>
    <col min="8468" max="8468" width="8.85546875" style="98"/>
    <col min="8469" max="8469" width="12.7109375" style="98" customWidth="1"/>
    <col min="8470" max="8470" width="14" style="98" customWidth="1"/>
    <col min="8471" max="8472" width="8.85546875" style="98"/>
    <col min="8473" max="8473" width="14.7109375" style="98" customWidth="1"/>
    <col min="8474" max="8704" width="8.85546875" style="98"/>
    <col min="8705" max="8705" width="3.28515625" style="98" customWidth="1"/>
    <col min="8706" max="8706" width="16.7109375" style="98" customWidth="1"/>
    <col min="8707" max="8707" width="1.42578125" style="98" customWidth="1"/>
    <col min="8708" max="8708" width="54.28515625" style="98" customWidth="1"/>
    <col min="8709" max="8709" width="9.5703125" style="98" customWidth="1"/>
    <col min="8710" max="8711" width="0" style="98" hidden="1" customWidth="1"/>
    <col min="8712" max="8712" width="13.85546875" style="98" customWidth="1"/>
    <col min="8713" max="8713" width="10.7109375" style="98" customWidth="1"/>
    <col min="8714" max="8714" width="8.85546875" style="98"/>
    <col min="8715" max="8715" width="10.7109375" style="98" customWidth="1"/>
    <col min="8716" max="8716" width="11.7109375" style="98" customWidth="1"/>
    <col min="8717" max="8719" width="8.85546875" style="98"/>
    <col min="8720" max="8720" width="16.28515625" style="98" customWidth="1"/>
    <col min="8721" max="8721" width="13.140625" style="98" customWidth="1"/>
    <col min="8722" max="8722" width="13" style="98" customWidth="1"/>
    <col min="8723" max="8723" width="20" style="98" customWidth="1"/>
    <col min="8724" max="8724" width="8.85546875" style="98"/>
    <col min="8725" max="8725" width="12.7109375" style="98" customWidth="1"/>
    <col min="8726" max="8726" width="14" style="98" customWidth="1"/>
    <col min="8727" max="8728" width="8.85546875" style="98"/>
    <col min="8729" max="8729" width="14.7109375" style="98" customWidth="1"/>
    <col min="8730" max="8960" width="8.85546875" style="98"/>
    <col min="8961" max="8961" width="3.28515625" style="98" customWidth="1"/>
    <col min="8962" max="8962" width="16.7109375" style="98" customWidth="1"/>
    <col min="8963" max="8963" width="1.42578125" style="98" customWidth="1"/>
    <col min="8964" max="8964" width="54.28515625" style="98" customWidth="1"/>
    <col min="8965" max="8965" width="9.5703125" style="98" customWidth="1"/>
    <col min="8966" max="8967" width="0" style="98" hidden="1" customWidth="1"/>
    <col min="8968" max="8968" width="13.85546875" style="98" customWidth="1"/>
    <col min="8969" max="8969" width="10.7109375" style="98" customWidth="1"/>
    <col min="8970" max="8970" width="8.85546875" style="98"/>
    <col min="8971" max="8971" width="10.7109375" style="98" customWidth="1"/>
    <col min="8972" max="8972" width="11.7109375" style="98" customWidth="1"/>
    <col min="8973" max="8975" width="8.85546875" style="98"/>
    <col min="8976" max="8976" width="16.28515625" style="98" customWidth="1"/>
    <col min="8977" max="8977" width="13.140625" style="98" customWidth="1"/>
    <col min="8978" max="8978" width="13" style="98" customWidth="1"/>
    <col min="8979" max="8979" width="20" style="98" customWidth="1"/>
    <col min="8980" max="8980" width="8.85546875" style="98"/>
    <col min="8981" max="8981" width="12.7109375" style="98" customWidth="1"/>
    <col min="8982" max="8982" width="14" style="98" customWidth="1"/>
    <col min="8983" max="8984" width="8.85546875" style="98"/>
    <col min="8985" max="8985" width="14.7109375" style="98" customWidth="1"/>
    <col min="8986" max="9216" width="8.85546875" style="98"/>
    <col min="9217" max="9217" width="3.28515625" style="98" customWidth="1"/>
    <col min="9218" max="9218" width="16.7109375" style="98" customWidth="1"/>
    <col min="9219" max="9219" width="1.42578125" style="98" customWidth="1"/>
    <col min="9220" max="9220" width="54.28515625" style="98" customWidth="1"/>
    <col min="9221" max="9221" width="9.5703125" style="98" customWidth="1"/>
    <col min="9222" max="9223" width="0" style="98" hidden="1" customWidth="1"/>
    <col min="9224" max="9224" width="13.85546875" style="98" customWidth="1"/>
    <col min="9225" max="9225" width="10.7109375" style="98" customWidth="1"/>
    <col min="9226" max="9226" width="8.85546875" style="98"/>
    <col min="9227" max="9227" width="10.7109375" style="98" customWidth="1"/>
    <col min="9228" max="9228" width="11.7109375" style="98" customWidth="1"/>
    <col min="9229" max="9231" width="8.85546875" style="98"/>
    <col min="9232" max="9232" width="16.28515625" style="98" customWidth="1"/>
    <col min="9233" max="9233" width="13.140625" style="98" customWidth="1"/>
    <col min="9234" max="9234" width="13" style="98" customWidth="1"/>
    <col min="9235" max="9235" width="20" style="98" customWidth="1"/>
    <col min="9236" max="9236" width="8.85546875" style="98"/>
    <col min="9237" max="9237" width="12.7109375" style="98" customWidth="1"/>
    <col min="9238" max="9238" width="14" style="98" customWidth="1"/>
    <col min="9239" max="9240" width="8.85546875" style="98"/>
    <col min="9241" max="9241" width="14.7109375" style="98" customWidth="1"/>
    <col min="9242" max="9472" width="8.85546875" style="98"/>
    <col min="9473" max="9473" width="3.28515625" style="98" customWidth="1"/>
    <col min="9474" max="9474" width="16.7109375" style="98" customWidth="1"/>
    <col min="9475" max="9475" width="1.42578125" style="98" customWidth="1"/>
    <col min="9476" max="9476" width="54.28515625" style="98" customWidth="1"/>
    <col min="9477" max="9477" width="9.5703125" style="98" customWidth="1"/>
    <col min="9478" max="9479" width="0" style="98" hidden="1" customWidth="1"/>
    <col min="9480" max="9480" width="13.85546875" style="98" customWidth="1"/>
    <col min="9481" max="9481" width="10.7109375" style="98" customWidth="1"/>
    <col min="9482" max="9482" width="8.85546875" style="98"/>
    <col min="9483" max="9483" width="10.7109375" style="98" customWidth="1"/>
    <col min="9484" max="9484" width="11.7109375" style="98" customWidth="1"/>
    <col min="9485" max="9487" width="8.85546875" style="98"/>
    <col min="9488" max="9488" width="16.28515625" style="98" customWidth="1"/>
    <col min="9489" max="9489" width="13.140625" style="98" customWidth="1"/>
    <col min="9490" max="9490" width="13" style="98" customWidth="1"/>
    <col min="9491" max="9491" width="20" style="98" customWidth="1"/>
    <col min="9492" max="9492" width="8.85546875" style="98"/>
    <col min="9493" max="9493" width="12.7109375" style="98" customWidth="1"/>
    <col min="9494" max="9494" width="14" style="98" customWidth="1"/>
    <col min="9495" max="9496" width="8.85546875" style="98"/>
    <col min="9497" max="9497" width="14.7109375" style="98" customWidth="1"/>
    <col min="9498" max="9728" width="8.85546875" style="98"/>
    <col min="9729" max="9729" width="3.28515625" style="98" customWidth="1"/>
    <col min="9730" max="9730" width="16.7109375" style="98" customWidth="1"/>
    <col min="9731" max="9731" width="1.42578125" style="98" customWidth="1"/>
    <col min="9732" max="9732" width="54.28515625" style="98" customWidth="1"/>
    <col min="9733" max="9733" width="9.5703125" style="98" customWidth="1"/>
    <col min="9734" max="9735" width="0" style="98" hidden="1" customWidth="1"/>
    <col min="9736" max="9736" width="13.85546875" style="98" customWidth="1"/>
    <col min="9737" max="9737" width="10.7109375" style="98" customWidth="1"/>
    <col min="9738" max="9738" width="8.85546875" style="98"/>
    <col min="9739" max="9739" width="10.7109375" style="98" customWidth="1"/>
    <col min="9740" max="9740" width="11.7109375" style="98" customWidth="1"/>
    <col min="9741" max="9743" width="8.85546875" style="98"/>
    <col min="9744" max="9744" width="16.28515625" style="98" customWidth="1"/>
    <col min="9745" max="9745" width="13.140625" style="98" customWidth="1"/>
    <col min="9746" max="9746" width="13" style="98" customWidth="1"/>
    <col min="9747" max="9747" width="20" style="98" customWidth="1"/>
    <col min="9748" max="9748" width="8.85546875" style="98"/>
    <col min="9749" max="9749" width="12.7109375" style="98" customWidth="1"/>
    <col min="9750" max="9750" width="14" style="98" customWidth="1"/>
    <col min="9751" max="9752" width="8.85546875" style="98"/>
    <col min="9753" max="9753" width="14.7109375" style="98" customWidth="1"/>
    <col min="9754" max="9984" width="8.85546875" style="98"/>
    <col min="9985" max="9985" width="3.28515625" style="98" customWidth="1"/>
    <col min="9986" max="9986" width="16.7109375" style="98" customWidth="1"/>
    <col min="9987" max="9987" width="1.42578125" style="98" customWidth="1"/>
    <col min="9988" max="9988" width="54.28515625" style="98" customWidth="1"/>
    <col min="9989" max="9989" width="9.5703125" style="98" customWidth="1"/>
    <col min="9990" max="9991" width="0" style="98" hidden="1" customWidth="1"/>
    <col min="9992" max="9992" width="13.85546875" style="98" customWidth="1"/>
    <col min="9993" max="9993" width="10.7109375" style="98" customWidth="1"/>
    <col min="9994" max="9994" width="8.85546875" style="98"/>
    <col min="9995" max="9995" width="10.7109375" style="98" customWidth="1"/>
    <col min="9996" max="9996" width="11.7109375" style="98" customWidth="1"/>
    <col min="9997" max="9999" width="8.85546875" style="98"/>
    <col min="10000" max="10000" width="16.28515625" style="98" customWidth="1"/>
    <col min="10001" max="10001" width="13.140625" style="98" customWidth="1"/>
    <col min="10002" max="10002" width="13" style="98" customWidth="1"/>
    <col min="10003" max="10003" width="20" style="98" customWidth="1"/>
    <col min="10004" max="10004" width="8.85546875" style="98"/>
    <col min="10005" max="10005" width="12.7109375" style="98" customWidth="1"/>
    <col min="10006" max="10006" width="14" style="98" customWidth="1"/>
    <col min="10007" max="10008" width="8.85546875" style="98"/>
    <col min="10009" max="10009" width="14.7109375" style="98" customWidth="1"/>
    <col min="10010" max="10240" width="8.85546875" style="98"/>
    <col min="10241" max="10241" width="3.28515625" style="98" customWidth="1"/>
    <col min="10242" max="10242" width="16.7109375" style="98" customWidth="1"/>
    <col min="10243" max="10243" width="1.42578125" style="98" customWidth="1"/>
    <col min="10244" max="10244" width="54.28515625" style="98" customWidth="1"/>
    <col min="10245" max="10245" width="9.5703125" style="98" customWidth="1"/>
    <col min="10246" max="10247" width="0" style="98" hidden="1" customWidth="1"/>
    <col min="10248" max="10248" width="13.85546875" style="98" customWidth="1"/>
    <col min="10249" max="10249" width="10.7109375" style="98" customWidth="1"/>
    <col min="10250" max="10250" width="8.85546875" style="98"/>
    <col min="10251" max="10251" width="10.7109375" style="98" customWidth="1"/>
    <col min="10252" max="10252" width="11.7109375" style="98" customWidth="1"/>
    <col min="10253" max="10255" width="8.85546875" style="98"/>
    <col min="10256" max="10256" width="16.28515625" style="98" customWidth="1"/>
    <col min="10257" max="10257" width="13.140625" style="98" customWidth="1"/>
    <col min="10258" max="10258" width="13" style="98" customWidth="1"/>
    <col min="10259" max="10259" width="20" style="98" customWidth="1"/>
    <col min="10260" max="10260" width="8.85546875" style="98"/>
    <col min="10261" max="10261" width="12.7109375" style="98" customWidth="1"/>
    <col min="10262" max="10262" width="14" style="98" customWidth="1"/>
    <col min="10263" max="10264" width="8.85546875" style="98"/>
    <col min="10265" max="10265" width="14.7109375" style="98" customWidth="1"/>
    <col min="10266" max="10496" width="8.85546875" style="98"/>
    <col min="10497" max="10497" width="3.28515625" style="98" customWidth="1"/>
    <col min="10498" max="10498" width="16.7109375" style="98" customWidth="1"/>
    <col min="10499" max="10499" width="1.42578125" style="98" customWidth="1"/>
    <col min="10500" max="10500" width="54.28515625" style="98" customWidth="1"/>
    <col min="10501" max="10501" width="9.5703125" style="98" customWidth="1"/>
    <col min="10502" max="10503" width="0" style="98" hidden="1" customWidth="1"/>
    <col min="10504" max="10504" width="13.85546875" style="98" customWidth="1"/>
    <col min="10505" max="10505" width="10.7109375" style="98" customWidth="1"/>
    <col min="10506" max="10506" width="8.85546875" style="98"/>
    <col min="10507" max="10507" width="10.7109375" style="98" customWidth="1"/>
    <col min="10508" max="10508" width="11.7109375" style="98" customWidth="1"/>
    <col min="10509" max="10511" width="8.85546875" style="98"/>
    <col min="10512" max="10512" width="16.28515625" style="98" customWidth="1"/>
    <col min="10513" max="10513" width="13.140625" style="98" customWidth="1"/>
    <col min="10514" max="10514" width="13" style="98" customWidth="1"/>
    <col min="10515" max="10515" width="20" style="98" customWidth="1"/>
    <col min="10516" max="10516" width="8.85546875" style="98"/>
    <col min="10517" max="10517" width="12.7109375" style="98" customWidth="1"/>
    <col min="10518" max="10518" width="14" style="98" customWidth="1"/>
    <col min="10519" max="10520" width="8.85546875" style="98"/>
    <col min="10521" max="10521" width="14.7109375" style="98" customWidth="1"/>
    <col min="10522" max="10752" width="8.85546875" style="98"/>
    <col min="10753" max="10753" width="3.28515625" style="98" customWidth="1"/>
    <col min="10754" max="10754" width="16.7109375" style="98" customWidth="1"/>
    <col min="10755" max="10755" width="1.42578125" style="98" customWidth="1"/>
    <col min="10756" max="10756" width="54.28515625" style="98" customWidth="1"/>
    <col min="10757" max="10757" width="9.5703125" style="98" customWidth="1"/>
    <col min="10758" max="10759" width="0" style="98" hidden="1" customWidth="1"/>
    <col min="10760" max="10760" width="13.85546875" style="98" customWidth="1"/>
    <col min="10761" max="10761" width="10.7109375" style="98" customWidth="1"/>
    <col min="10762" max="10762" width="8.85546875" style="98"/>
    <col min="10763" max="10763" width="10.7109375" style="98" customWidth="1"/>
    <col min="10764" max="10764" width="11.7109375" style="98" customWidth="1"/>
    <col min="10765" max="10767" width="8.85546875" style="98"/>
    <col min="10768" max="10768" width="16.28515625" style="98" customWidth="1"/>
    <col min="10769" max="10769" width="13.140625" style="98" customWidth="1"/>
    <col min="10770" max="10770" width="13" style="98" customWidth="1"/>
    <col min="10771" max="10771" width="20" style="98" customWidth="1"/>
    <col min="10772" max="10772" width="8.85546875" style="98"/>
    <col min="10773" max="10773" width="12.7109375" style="98" customWidth="1"/>
    <col min="10774" max="10774" width="14" style="98" customWidth="1"/>
    <col min="10775" max="10776" width="8.85546875" style="98"/>
    <col min="10777" max="10777" width="14.7109375" style="98" customWidth="1"/>
    <col min="10778" max="11008" width="8.85546875" style="98"/>
    <col min="11009" max="11009" width="3.28515625" style="98" customWidth="1"/>
    <col min="11010" max="11010" width="16.7109375" style="98" customWidth="1"/>
    <col min="11011" max="11011" width="1.42578125" style="98" customWidth="1"/>
    <col min="11012" max="11012" width="54.28515625" style="98" customWidth="1"/>
    <col min="11013" max="11013" width="9.5703125" style="98" customWidth="1"/>
    <col min="11014" max="11015" width="0" style="98" hidden="1" customWidth="1"/>
    <col min="11016" max="11016" width="13.85546875" style="98" customWidth="1"/>
    <col min="11017" max="11017" width="10.7109375" style="98" customWidth="1"/>
    <col min="11018" max="11018" width="8.85546875" style="98"/>
    <col min="11019" max="11019" width="10.7109375" style="98" customWidth="1"/>
    <col min="11020" max="11020" width="11.7109375" style="98" customWidth="1"/>
    <col min="11021" max="11023" width="8.85546875" style="98"/>
    <col min="11024" max="11024" width="16.28515625" style="98" customWidth="1"/>
    <col min="11025" max="11025" width="13.140625" style="98" customWidth="1"/>
    <col min="11026" max="11026" width="13" style="98" customWidth="1"/>
    <col min="11027" max="11027" width="20" style="98" customWidth="1"/>
    <col min="11028" max="11028" width="8.85546875" style="98"/>
    <col min="11029" max="11029" width="12.7109375" style="98" customWidth="1"/>
    <col min="11030" max="11030" width="14" style="98" customWidth="1"/>
    <col min="11031" max="11032" width="8.85546875" style="98"/>
    <col min="11033" max="11033" width="14.7109375" style="98" customWidth="1"/>
    <col min="11034" max="11264" width="8.85546875" style="98"/>
    <col min="11265" max="11265" width="3.28515625" style="98" customWidth="1"/>
    <col min="11266" max="11266" width="16.7109375" style="98" customWidth="1"/>
    <col min="11267" max="11267" width="1.42578125" style="98" customWidth="1"/>
    <col min="11268" max="11268" width="54.28515625" style="98" customWidth="1"/>
    <col min="11269" max="11269" width="9.5703125" style="98" customWidth="1"/>
    <col min="11270" max="11271" width="0" style="98" hidden="1" customWidth="1"/>
    <col min="11272" max="11272" width="13.85546875" style="98" customWidth="1"/>
    <col min="11273" max="11273" width="10.7109375" style="98" customWidth="1"/>
    <col min="11274" max="11274" width="8.85546875" style="98"/>
    <col min="11275" max="11275" width="10.7109375" style="98" customWidth="1"/>
    <col min="11276" max="11276" width="11.7109375" style="98" customWidth="1"/>
    <col min="11277" max="11279" width="8.85546875" style="98"/>
    <col min="11280" max="11280" width="16.28515625" style="98" customWidth="1"/>
    <col min="11281" max="11281" width="13.140625" style="98" customWidth="1"/>
    <col min="11282" max="11282" width="13" style="98" customWidth="1"/>
    <col min="11283" max="11283" width="20" style="98" customWidth="1"/>
    <col min="11284" max="11284" width="8.85546875" style="98"/>
    <col min="11285" max="11285" width="12.7109375" style="98" customWidth="1"/>
    <col min="11286" max="11286" width="14" style="98" customWidth="1"/>
    <col min="11287" max="11288" width="8.85546875" style="98"/>
    <col min="11289" max="11289" width="14.7109375" style="98" customWidth="1"/>
    <col min="11290" max="11520" width="8.85546875" style="98"/>
    <col min="11521" max="11521" width="3.28515625" style="98" customWidth="1"/>
    <col min="11522" max="11522" width="16.7109375" style="98" customWidth="1"/>
    <col min="11523" max="11523" width="1.42578125" style="98" customWidth="1"/>
    <col min="11524" max="11524" width="54.28515625" style="98" customWidth="1"/>
    <col min="11525" max="11525" width="9.5703125" style="98" customWidth="1"/>
    <col min="11526" max="11527" width="0" style="98" hidden="1" customWidth="1"/>
    <col min="11528" max="11528" width="13.85546875" style="98" customWidth="1"/>
    <col min="11529" max="11529" width="10.7109375" style="98" customWidth="1"/>
    <col min="11530" max="11530" width="8.85546875" style="98"/>
    <col min="11531" max="11531" width="10.7109375" style="98" customWidth="1"/>
    <col min="11532" max="11532" width="11.7109375" style="98" customWidth="1"/>
    <col min="11533" max="11535" width="8.85546875" style="98"/>
    <col min="11536" max="11536" width="16.28515625" style="98" customWidth="1"/>
    <col min="11537" max="11537" width="13.140625" style="98" customWidth="1"/>
    <col min="11538" max="11538" width="13" style="98" customWidth="1"/>
    <col min="11539" max="11539" width="20" style="98" customWidth="1"/>
    <col min="11540" max="11540" width="8.85546875" style="98"/>
    <col min="11541" max="11541" width="12.7109375" style="98" customWidth="1"/>
    <col min="11542" max="11542" width="14" style="98" customWidth="1"/>
    <col min="11543" max="11544" width="8.85546875" style="98"/>
    <col min="11545" max="11545" width="14.7109375" style="98" customWidth="1"/>
    <col min="11546" max="11776" width="8.85546875" style="98"/>
    <col min="11777" max="11777" width="3.28515625" style="98" customWidth="1"/>
    <col min="11778" max="11778" width="16.7109375" style="98" customWidth="1"/>
    <col min="11779" max="11779" width="1.42578125" style="98" customWidth="1"/>
    <col min="11780" max="11780" width="54.28515625" style="98" customWidth="1"/>
    <col min="11781" max="11781" width="9.5703125" style="98" customWidth="1"/>
    <col min="11782" max="11783" width="0" style="98" hidden="1" customWidth="1"/>
    <col min="11784" max="11784" width="13.85546875" style="98" customWidth="1"/>
    <col min="11785" max="11785" width="10.7109375" style="98" customWidth="1"/>
    <col min="11786" max="11786" width="8.85546875" style="98"/>
    <col min="11787" max="11787" width="10.7109375" style="98" customWidth="1"/>
    <col min="11788" max="11788" width="11.7109375" style="98" customWidth="1"/>
    <col min="11789" max="11791" width="8.85546875" style="98"/>
    <col min="11792" max="11792" width="16.28515625" style="98" customWidth="1"/>
    <col min="11793" max="11793" width="13.140625" style="98" customWidth="1"/>
    <col min="11794" max="11794" width="13" style="98" customWidth="1"/>
    <col min="11795" max="11795" width="20" style="98" customWidth="1"/>
    <col min="11796" max="11796" width="8.85546875" style="98"/>
    <col min="11797" max="11797" width="12.7109375" style="98" customWidth="1"/>
    <col min="11798" max="11798" width="14" style="98" customWidth="1"/>
    <col min="11799" max="11800" width="8.85546875" style="98"/>
    <col min="11801" max="11801" width="14.7109375" style="98" customWidth="1"/>
    <col min="11802" max="12032" width="8.85546875" style="98"/>
    <col min="12033" max="12033" width="3.28515625" style="98" customWidth="1"/>
    <col min="12034" max="12034" width="16.7109375" style="98" customWidth="1"/>
    <col min="12035" max="12035" width="1.42578125" style="98" customWidth="1"/>
    <col min="12036" max="12036" width="54.28515625" style="98" customWidth="1"/>
    <col min="12037" max="12037" width="9.5703125" style="98" customWidth="1"/>
    <col min="12038" max="12039" width="0" style="98" hidden="1" customWidth="1"/>
    <col min="12040" max="12040" width="13.85546875" style="98" customWidth="1"/>
    <col min="12041" max="12041" width="10.7109375" style="98" customWidth="1"/>
    <col min="12042" max="12042" width="8.85546875" style="98"/>
    <col min="12043" max="12043" width="10.7109375" style="98" customWidth="1"/>
    <col min="12044" max="12044" width="11.7109375" style="98" customWidth="1"/>
    <col min="12045" max="12047" width="8.85546875" style="98"/>
    <col min="12048" max="12048" width="16.28515625" style="98" customWidth="1"/>
    <col min="12049" max="12049" width="13.140625" style="98" customWidth="1"/>
    <col min="12050" max="12050" width="13" style="98" customWidth="1"/>
    <col min="12051" max="12051" width="20" style="98" customWidth="1"/>
    <col min="12052" max="12052" width="8.85546875" style="98"/>
    <col min="12053" max="12053" width="12.7109375" style="98" customWidth="1"/>
    <col min="12054" max="12054" width="14" style="98" customWidth="1"/>
    <col min="12055" max="12056" width="8.85546875" style="98"/>
    <col min="12057" max="12057" width="14.7109375" style="98" customWidth="1"/>
    <col min="12058" max="12288" width="8.85546875" style="98"/>
    <col min="12289" max="12289" width="3.28515625" style="98" customWidth="1"/>
    <col min="12290" max="12290" width="16.7109375" style="98" customWidth="1"/>
    <col min="12291" max="12291" width="1.42578125" style="98" customWidth="1"/>
    <col min="12292" max="12292" width="54.28515625" style="98" customWidth="1"/>
    <col min="12293" max="12293" width="9.5703125" style="98" customWidth="1"/>
    <col min="12294" max="12295" width="0" style="98" hidden="1" customWidth="1"/>
    <col min="12296" max="12296" width="13.85546875" style="98" customWidth="1"/>
    <col min="12297" max="12297" width="10.7109375" style="98" customWidth="1"/>
    <col min="12298" max="12298" width="8.85546875" style="98"/>
    <col min="12299" max="12299" width="10.7109375" style="98" customWidth="1"/>
    <col min="12300" max="12300" width="11.7109375" style="98" customWidth="1"/>
    <col min="12301" max="12303" width="8.85546875" style="98"/>
    <col min="12304" max="12304" width="16.28515625" style="98" customWidth="1"/>
    <col min="12305" max="12305" width="13.140625" style="98" customWidth="1"/>
    <col min="12306" max="12306" width="13" style="98" customWidth="1"/>
    <col min="12307" max="12307" width="20" style="98" customWidth="1"/>
    <col min="12308" max="12308" width="8.85546875" style="98"/>
    <col min="12309" max="12309" width="12.7109375" style="98" customWidth="1"/>
    <col min="12310" max="12310" width="14" style="98" customWidth="1"/>
    <col min="12311" max="12312" width="8.85546875" style="98"/>
    <col min="12313" max="12313" width="14.7109375" style="98" customWidth="1"/>
    <col min="12314" max="12544" width="8.85546875" style="98"/>
    <col min="12545" max="12545" width="3.28515625" style="98" customWidth="1"/>
    <col min="12546" max="12546" width="16.7109375" style="98" customWidth="1"/>
    <col min="12547" max="12547" width="1.42578125" style="98" customWidth="1"/>
    <col min="12548" max="12548" width="54.28515625" style="98" customWidth="1"/>
    <col min="12549" max="12549" width="9.5703125" style="98" customWidth="1"/>
    <col min="12550" max="12551" width="0" style="98" hidden="1" customWidth="1"/>
    <col min="12552" max="12552" width="13.85546875" style="98" customWidth="1"/>
    <col min="12553" max="12553" width="10.7109375" style="98" customWidth="1"/>
    <col min="12554" max="12554" width="8.85546875" style="98"/>
    <col min="12555" max="12555" width="10.7109375" style="98" customWidth="1"/>
    <col min="12556" max="12556" width="11.7109375" style="98" customWidth="1"/>
    <col min="12557" max="12559" width="8.85546875" style="98"/>
    <col min="12560" max="12560" width="16.28515625" style="98" customWidth="1"/>
    <col min="12561" max="12561" width="13.140625" style="98" customWidth="1"/>
    <col min="12562" max="12562" width="13" style="98" customWidth="1"/>
    <col min="12563" max="12563" width="20" style="98" customWidth="1"/>
    <col min="12564" max="12564" width="8.85546875" style="98"/>
    <col min="12565" max="12565" width="12.7109375" style="98" customWidth="1"/>
    <col min="12566" max="12566" width="14" style="98" customWidth="1"/>
    <col min="12567" max="12568" width="8.85546875" style="98"/>
    <col min="12569" max="12569" width="14.7109375" style="98" customWidth="1"/>
    <col min="12570" max="12800" width="8.85546875" style="98"/>
    <col min="12801" max="12801" width="3.28515625" style="98" customWidth="1"/>
    <col min="12802" max="12802" width="16.7109375" style="98" customWidth="1"/>
    <col min="12803" max="12803" width="1.42578125" style="98" customWidth="1"/>
    <col min="12804" max="12804" width="54.28515625" style="98" customWidth="1"/>
    <col min="12805" max="12805" width="9.5703125" style="98" customWidth="1"/>
    <col min="12806" max="12807" width="0" style="98" hidden="1" customWidth="1"/>
    <col min="12808" max="12808" width="13.85546875" style="98" customWidth="1"/>
    <col min="12809" max="12809" width="10.7109375" style="98" customWidth="1"/>
    <col min="12810" max="12810" width="8.85546875" style="98"/>
    <col min="12811" max="12811" width="10.7109375" style="98" customWidth="1"/>
    <col min="12812" max="12812" width="11.7109375" style="98" customWidth="1"/>
    <col min="12813" max="12815" width="8.85546875" style="98"/>
    <col min="12816" max="12816" width="16.28515625" style="98" customWidth="1"/>
    <col min="12817" max="12817" width="13.140625" style="98" customWidth="1"/>
    <col min="12818" max="12818" width="13" style="98" customWidth="1"/>
    <col min="12819" max="12819" width="20" style="98" customWidth="1"/>
    <col min="12820" max="12820" width="8.85546875" style="98"/>
    <col min="12821" max="12821" width="12.7109375" style="98" customWidth="1"/>
    <col min="12822" max="12822" width="14" style="98" customWidth="1"/>
    <col min="12823" max="12824" width="8.85546875" style="98"/>
    <col min="12825" max="12825" width="14.7109375" style="98" customWidth="1"/>
    <col min="12826" max="13056" width="8.85546875" style="98"/>
    <col min="13057" max="13057" width="3.28515625" style="98" customWidth="1"/>
    <col min="13058" max="13058" width="16.7109375" style="98" customWidth="1"/>
    <col min="13059" max="13059" width="1.42578125" style="98" customWidth="1"/>
    <col min="13060" max="13060" width="54.28515625" style="98" customWidth="1"/>
    <col min="13061" max="13061" width="9.5703125" style="98" customWidth="1"/>
    <col min="13062" max="13063" width="0" style="98" hidden="1" customWidth="1"/>
    <col min="13064" max="13064" width="13.85546875" style="98" customWidth="1"/>
    <col min="13065" max="13065" width="10.7109375" style="98" customWidth="1"/>
    <col min="13066" max="13066" width="8.85546875" style="98"/>
    <col min="13067" max="13067" width="10.7109375" style="98" customWidth="1"/>
    <col min="13068" max="13068" width="11.7109375" style="98" customWidth="1"/>
    <col min="13069" max="13071" width="8.85546875" style="98"/>
    <col min="13072" max="13072" width="16.28515625" style="98" customWidth="1"/>
    <col min="13073" max="13073" width="13.140625" style="98" customWidth="1"/>
    <col min="13074" max="13074" width="13" style="98" customWidth="1"/>
    <col min="13075" max="13075" width="20" style="98" customWidth="1"/>
    <col min="13076" max="13076" width="8.85546875" style="98"/>
    <col min="13077" max="13077" width="12.7109375" style="98" customWidth="1"/>
    <col min="13078" max="13078" width="14" style="98" customWidth="1"/>
    <col min="13079" max="13080" width="8.85546875" style="98"/>
    <col min="13081" max="13081" width="14.7109375" style="98" customWidth="1"/>
    <col min="13082" max="13312" width="8.85546875" style="98"/>
    <col min="13313" max="13313" width="3.28515625" style="98" customWidth="1"/>
    <col min="13314" max="13314" width="16.7109375" style="98" customWidth="1"/>
    <col min="13315" max="13315" width="1.42578125" style="98" customWidth="1"/>
    <col min="13316" max="13316" width="54.28515625" style="98" customWidth="1"/>
    <col min="13317" max="13317" width="9.5703125" style="98" customWidth="1"/>
    <col min="13318" max="13319" width="0" style="98" hidden="1" customWidth="1"/>
    <col min="13320" max="13320" width="13.85546875" style="98" customWidth="1"/>
    <col min="13321" max="13321" width="10.7109375" style="98" customWidth="1"/>
    <col min="13322" max="13322" width="8.85546875" style="98"/>
    <col min="13323" max="13323" width="10.7109375" style="98" customWidth="1"/>
    <col min="13324" max="13324" width="11.7109375" style="98" customWidth="1"/>
    <col min="13325" max="13327" width="8.85546875" style="98"/>
    <col min="13328" max="13328" width="16.28515625" style="98" customWidth="1"/>
    <col min="13329" max="13329" width="13.140625" style="98" customWidth="1"/>
    <col min="13330" max="13330" width="13" style="98" customWidth="1"/>
    <col min="13331" max="13331" width="20" style="98" customWidth="1"/>
    <col min="13332" max="13332" width="8.85546875" style="98"/>
    <col min="13333" max="13333" width="12.7109375" style="98" customWidth="1"/>
    <col min="13334" max="13334" width="14" style="98" customWidth="1"/>
    <col min="13335" max="13336" width="8.85546875" style="98"/>
    <col min="13337" max="13337" width="14.7109375" style="98" customWidth="1"/>
    <col min="13338" max="13568" width="8.85546875" style="98"/>
    <col min="13569" max="13569" width="3.28515625" style="98" customWidth="1"/>
    <col min="13570" max="13570" width="16.7109375" style="98" customWidth="1"/>
    <col min="13571" max="13571" width="1.42578125" style="98" customWidth="1"/>
    <col min="13572" max="13572" width="54.28515625" style="98" customWidth="1"/>
    <col min="13573" max="13573" width="9.5703125" style="98" customWidth="1"/>
    <col min="13574" max="13575" width="0" style="98" hidden="1" customWidth="1"/>
    <col min="13576" max="13576" width="13.85546875" style="98" customWidth="1"/>
    <col min="13577" max="13577" width="10.7109375" style="98" customWidth="1"/>
    <col min="13578" max="13578" width="8.85546875" style="98"/>
    <col min="13579" max="13579" width="10.7109375" style="98" customWidth="1"/>
    <col min="13580" max="13580" width="11.7109375" style="98" customWidth="1"/>
    <col min="13581" max="13583" width="8.85546875" style="98"/>
    <col min="13584" max="13584" width="16.28515625" style="98" customWidth="1"/>
    <col min="13585" max="13585" width="13.140625" style="98" customWidth="1"/>
    <col min="13586" max="13586" width="13" style="98" customWidth="1"/>
    <col min="13587" max="13587" width="20" style="98" customWidth="1"/>
    <col min="13588" max="13588" width="8.85546875" style="98"/>
    <col min="13589" max="13589" width="12.7109375" style="98" customWidth="1"/>
    <col min="13590" max="13590" width="14" style="98" customWidth="1"/>
    <col min="13591" max="13592" width="8.85546875" style="98"/>
    <col min="13593" max="13593" width="14.7109375" style="98" customWidth="1"/>
    <col min="13594" max="13824" width="8.85546875" style="98"/>
    <col min="13825" max="13825" width="3.28515625" style="98" customWidth="1"/>
    <col min="13826" max="13826" width="16.7109375" style="98" customWidth="1"/>
    <col min="13827" max="13827" width="1.42578125" style="98" customWidth="1"/>
    <col min="13828" max="13828" width="54.28515625" style="98" customWidth="1"/>
    <col min="13829" max="13829" width="9.5703125" style="98" customWidth="1"/>
    <col min="13830" max="13831" width="0" style="98" hidden="1" customWidth="1"/>
    <col min="13832" max="13832" width="13.85546875" style="98" customWidth="1"/>
    <col min="13833" max="13833" width="10.7109375" style="98" customWidth="1"/>
    <col min="13834" max="13834" width="8.85546875" style="98"/>
    <col min="13835" max="13835" width="10.7109375" style="98" customWidth="1"/>
    <col min="13836" max="13836" width="11.7109375" style="98" customWidth="1"/>
    <col min="13837" max="13839" width="8.85546875" style="98"/>
    <col min="13840" max="13840" width="16.28515625" style="98" customWidth="1"/>
    <col min="13841" max="13841" width="13.140625" style="98" customWidth="1"/>
    <col min="13842" max="13842" width="13" style="98" customWidth="1"/>
    <col min="13843" max="13843" width="20" style="98" customWidth="1"/>
    <col min="13844" max="13844" width="8.85546875" style="98"/>
    <col min="13845" max="13845" width="12.7109375" style="98" customWidth="1"/>
    <col min="13846" max="13846" width="14" style="98" customWidth="1"/>
    <col min="13847" max="13848" width="8.85546875" style="98"/>
    <col min="13849" max="13849" width="14.7109375" style="98" customWidth="1"/>
    <col min="13850" max="14080" width="8.85546875" style="98"/>
    <col min="14081" max="14081" width="3.28515625" style="98" customWidth="1"/>
    <col min="14082" max="14082" width="16.7109375" style="98" customWidth="1"/>
    <col min="14083" max="14083" width="1.42578125" style="98" customWidth="1"/>
    <col min="14084" max="14084" width="54.28515625" style="98" customWidth="1"/>
    <col min="14085" max="14085" width="9.5703125" style="98" customWidth="1"/>
    <col min="14086" max="14087" width="0" style="98" hidden="1" customWidth="1"/>
    <col min="14088" max="14088" width="13.85546875" style="98" customWidth="1"/>
    <col min="14089" max="14089" width="10.7109375" style="98" customWidth="1"/>
    <col min="14090" max="14090" width="8.85546875" style="98"/>
    <col min="14091" max="14091" width="10.7109375" style="98" customWidth="1"/>
    <col min="14092" max="14092" width="11.7109375" style="98" customWidth="1"/>
    <col min="14093" max="14095" width="8.85546875" style="98"/>
    <col min="14096" max="14096" width="16.28515625" style="98" customWidth="1"/>
    <col min="14097" max="14097" width="13.140625" style="98" customWidth="1"/>
    <col min="14098" max="14098" width="13" style="98" customWidth="1"/>
    <col min="14099" max="14099" width="20" style="98" customWidth="1"/>
    <col min="14100" max="14100" width="8.85546875" style="98"/>
    <col min="14101" max="14101" width="12.7109375" style="98" customWidth="1"/>
    <col min="14102" max="14102" width="14" style="98" customWidth="1"/>
    <col min="14103" max="14104" width="8.85546875" style="98"/>
    <col min="14105" max="14105" width="14.7109375" style="98" customWidth="1"/>
    <col min="14106" max="14336" width="8.85546875" style="98"/>
    <col min="14337" max="14337" width="3.28515625" style="98" customWidth="1"/>
    <col min="14338" max="14338" width="16.7109375" style="98" customWidth="1"/>
    <col min="14339" max="14339" width="1.42578125" style="98" customWidth="1"/>
    <col min="14340" max="14340" width="54.28515625" style="98" customWidth="1"/>
    <col min="14341" max="14341" width="9.5703125" style="98" customWidth="1"/>
    <col min="14342" max="14343" width="0" style="98" hidden="1" customWidth="1"/>
    <col min="14344" max="14344" width="13.85546875" style="98" customWidth="1"/>
    <col min="14345" max="14345" width="10.7109375" style="98" customWidth="1"/>
    <col min="14346" max="14346" width="8.85546875" style="98"/>
    <col min="14347" max="14347" width="10.7109375" style="98" customWidth="1"/>
    <col min="14348" max="14348" width="11.7109375" style="98" customWidth="1"/>
    <col min="14349" max="14351" width="8.85546875" style="98"/>
    <col min="14352" max="14352" width="16.28515625" style="98" customWidth="1"/>
    <col min="14353" max="14353" width="13.140625" style="98" customWidth="1"/>
    <col min="14354" max="14354" width="13" style="98" customWidth="1"/>
    <col min="14355" max="14355" width="20" style="98" customWidth="1"/>
    <col min="14356" max="14356" width="8.85546875" style="98"/>
    <col min="14357" max="14357" width="12.7109375" style="98" customWidth="1"/>
    <col min="14358" max="14358" width="14" style="98" customWidth="1"/>
    <col min="14359" max="14360" width="8.85546875" style="98"/>
    <col min="14361" max="14361" width="14.7109375" style="98" customWidth="1"/>
    <col min="14362" max="14592" width="8.85546875" style="98"/>
    <col min="14593" max="14593" width="3.28515625" style="98" customWidth="1"/>
    <col min="14594" max="14594" width="16.7109375" style="98" customWidth="1"/>
    <col min="14595" max="14595" width="1.42578125" style="98" customWidth="1"/>
    <col min="14596" max="14596" width="54.28515625" style="98" customWidth="1"/>
    <col min="14597" max="14597" width="9.5703125" style="98" customWidth="1"/>
    <col min="14598" max="14599" width="0" style="98" hidden="1" customWidth="1"/>
    <col min="14600" max="14600" width="13.85546875" style="98" customWidth="1"/>
    <col min="14601" max="14601" width="10.7109375" style="98" customWidth="1"/>
    <col min="14602" max="14602" width="8.85546875" style="98"/>
    <col min="14603" max="14603" width="10.7109375" style="98" customWidth="1"/>
    <col min="14604" max="14604" width="11.7109375" style="98" customWidth="1"/>
    <col min="14605" max="14607" width="8.85546875" style="98"/>
    <col min="14608" max="14608" width="16.28515625" style="98" customWidth="1"/>
    <col min="14609" max="14609" width="13.140625" style="98" customWidth="1"/>
    <col min="14610" max="14610" width="13" style="98" customWidth="1"/>
    <col min="14611" max="14611" width="20" style="98" customWidth="1"/>
    <col min="14612" max="14612" width="8.85546875" style="98"/>
    <col min="14613" max="14613" width="12.7109375" style="98" customWidth="1"/>
    <col min="14614" max="14614" width="14" style="98" customWidth="1"/>
    <col min="14615" max="14616" width="8.85546875" style="98"/>
    <col min="14617" max="14617" width="14.7109375" style="98" customWidth="1"/>
    <col min="14618" max="14848" width="8.85546875" style="98"/>
    <col min="14849" max="14849" width="3.28515625" style="98" customWidth="1"/>
    <col min="14850" max="14850" width="16.7109375" style="98" customWidth="1"/>
    <col min="14851" max="14851" width="1.42578125" style="98" customWidth="1"/>
    <col min="14852" max="14852" width="54.28515625" style="98" customWidth="1"/>
    <col min="14853" max="14853" width="9.5703125" style="98" customWidth="1"/>
    <col min="14854" max="14855" width="0" style="98" hidden="1" customWidth="1"/>
    <col min="14856" max="14856" width="13.85546875" style="98" customWidth="1"/>
    <col min="14857" max="14857" width="10.7109375" style="98" customWidth="1"/>
    <col min="14858" max="14858" width="8.85546875" style="98"/>
    <col min="14859" max="14859" width="10.7109375" style="98" customWidth="1"/>
    <col min="14860" max="14860" width="11.7109375" style="98" customWidth="1"/>
    <col min="14861" max="14863" width="8.85546875" style="98"/>
    <col min="14864" max="14864" width="16.28515625" style="98" customWidth="1"/>
    <col min="14865" max="14865" width="13.140625" style="98" customWidth="1"/>
    <col min="14866" max="14866" width="13" style="98" customWidth="1"/>
    <col min="14867" max="14867" width="20" style="98" customWidth="1"/>
    <col min="14868" max="14868" width="8.85546875" style="98"/>
    <col min="14869" max="14869" width="12.7109375" style="98" customWidth="1"/>
    <col min="14870" max="14870" width="14" style="98" customWidth="1"/>
    <col min="14871" max="14872" width="8.85546875" style="98"/>
    <col min="14873" max="14873" width="14.7109375" style="98" customWidth="1"/>
    <col min="14874" max="15104" width="8.85546875" style="98"/>
    <col min="15105" max="15105" width="3.28515625" style="98" customWidth="1"/>
    <col min="15106" max="15106" width="16.7109375" style="98" customWidth="1"/>
    <col min="15107" max="15107" width="1.42578125" style="98" customWidth="1"/>
    <col min="15108" max="15108" width="54.28515625" style="98" customWidth="1"/>
    <col min="15109" max="15109" width="9.5703125" style="98" customWidth="1"/>
    <col min="15110" max="15111" width="0" style="98" hidden="1" customWidth="1"/>
    <col min="15112" max="15112" width="13.85546875" style="98" customWidth="1"/>
    <col min="15113" max="15113" width="10.7109375" style="98" customWidth="1"/>
    <col min="15114" max="15114" width="8.85546875" style="98"/>
    <col min="15115" max="15115" width="10.7109375" style="98" customWidth="1"/>
    <col min="15116" max="15116" width="11.7109375" style="98" customWidth="1"/>
    <col min="15117" max="15119" width="8.85546875" style="98"/>
    <col min="15120" max="15120" width="16.28515625" style="98" customWidth="1"/>
    <col min="15121" max="15121" width="13.140625" style="98" customWidth="1"/>
    <col min="15122" max="15122" width="13" style="98" customWidth="1"/>
    <col min="15123" max="15123" width="20" style="98" customWidth="1"/>
    <col min="15124" max="15124" width="8.85546875" style="98"/>
    <col min="15125" max="15125" width="12.7109375" style="98" customWidth="1"/>
    <col min="15126" max="15126" width="14" style="98" customWidth="1"/>
    <col min="15127" max="15128" width="8.85546875" style="98"/>
    <col min="15129" max="15129" width="14.7109375" style="98" customWidth="1"/>
    <col min="15130" max="15360" width="8.85546875" style="98"/>
    <col min="15361" max="15361" width="3.28515625" style="98" customWidth="1"/>
    <col min="15362" max="15362" width="16.7109375" style="98" customWidth="1"/>
    <col min="15363" max="15363" width="1.42578125" style="98" customWidth="1"/>
    <col min="15364" max="15364" width="54.28515625" style="98" customWidth="1"/>
    <col min="15365" max="15365" width="9.5703125" style="98" customWidth="1"/>
    <col min="15366" max="15367" width="0" style="98" hidden="1" customWidth="1"/>
    <col min="15368" max="15368" width="13.85546875" style="98" customWidth="1"/>
    <col min="15369" max="15369" width="10.7109375" style="98" customWidth="1"/>
    <col min="15370" max="15370" width="8.85546875" style="98"/>
    <col min="15371" max="15371" width="10.7109375" style="98" customWidth="1"/>
    <col min="15372" max="15372" width="11.7109375" style="98" customWidth="1"/>
    <col min="15373" max="15375" width="8.85546875" style="98"/>
    <col min="15376" max="15376" width="16.28515625" style="98" customWidth="1"/>
    <col min="15377" max="15377" width="13.140625" style="98" customWidth="1"/>
    <col min="15378" max="15378" width="13" style="98" customWidth="1"/>
    <col min="15379" max="15379" width="20" style="98" customWidth="1"/>
    <col min="15380" max="15380" width="8.85546875" style="98"/>
    <col min="15381" max="15381" width="12.7109375" style="98" customWidth="1"/>
    <col min="15382" max="15382" width="14" style="98" customWidth="1"/>
    <col min="15383" max="15384" width="8.85546875" style="98"/>
    <col min="15385" max="15385" width="14.7109375" style="98" customWidth="1"/>
    <col min="15386" max="15616" width="8.85546875" style="98"/>
    <col min="15617" max="15617" width="3.28515625" style="98" customWidth="1"/>
    <col min="15618" max="15618" width="16.7109375" style="98" customWidth="1"/>
    <col min="15619" max="15619" width="1.42578125" style="98" customWidth="1"/>
    <col min="15620" max="15620" width="54.28515625" style="98" customWidth="1"/>
    <col min="15621" max="15621" width="9.5703125" style="98" customWidth="1"/>
    <col min="15622" max="15623" width="0" style="98" hidden="1" customWidth="1"/>
    <col min="15624" max="15624" width="13.85546875" style="98" customWidth="1"/>
    <col min="15625" max="15625" width="10.7109375" style="98" customWidth="1"/>
    <col min="15626" max="15626" width="8.85546875" style="98"/>
    <col min="15627" max="15627" width="10.7109375" style="98" customWidth="1"/>
    <col min="15628" max="15628" width="11.7109375" style="98" customWidth="1"/>
    <col min="15629" max="15631" width="8.85546875" style="98"/>
    <col min="15632" max="15632" width="16.28515625" style="98" customWidth="1"/>
    <col min="15633" max="15633" width="13.140625" style="98" customWidth="1"/>
    <col min="15634" max="15634" width="13" style="98" customWidth="1"/>
    <col min="15635" max="15635" width="20" style="98" customWidth="1"/>
    <col min="15636" max="15636" width="8.85546875" style="98"/>
    <col min="15637" max="15637" width="12.7109375" style="98" customWidth="1"/>
    <col min="15638" max="15638" width="14" style="98" customWidth="1"/>
    <col min="15639" max="15640" width="8.85546875" style="98"/>
    <col min="15641" max="15641" width="14.7109375" style="98" customWidth="1"/>
    <col min="15642" max="15872" width="8.85546875" style="98"/>
    <col min="15873" max="15873" width="3.28515625" style="98" customWidth="1"/>
    <col min="15874" max="15874" width="16.7109375" style="98" customWidth="1"/>
    <col min="15875" max="15875" width="1.42578125" style="98" customWidth="1"/>
    <col min="15876" max="15876" width="54.28515625" style="98" customWidth="1"/>
    <col min="15877" max="15877" width="9.5703125" style="98" customWidth="1"/>
    <col min="15878" max="15879" width="0" style="98" hidden="1" customWidth="1"/>
    <col min="15880" max="15880" width="13.85546875" style="98" customWidth="1"/>
    <col min="15881" max="15881" width="10.7109375" style="98" customWidth="1"/>
    <col min="15882" max="15882" width="8.85546875" style="98"/>
    <col min="15883" max="15883" width="10.7109375" style="98" customWidth="1"/>
    <col min="15884" max="15884" width="11.7109375" style="98" customWidth="1"/>
    <col min="15885" max="15887" width="8.85546875" style="98"/>
    <col min="15888" max="15888" width="16.28515625" style="98" customWidth="1"/>
    <col min="15889" max="15889" width="13.140625" style="98" customWidth="1"/>
    <col min="15890" max="15890" width="13" style="98" customWidth="1"/>
    <col min="15891" max="15891" width="20" style="98" customWidth="1"/>
    <col min="15892" max="15892" width="8.85546875" style="98"/>
    <col min="15893" max="15893" width="12.7109375" style="98" customWidth="1"/>
    <col min="15894" max="15894" width="14" style="98" customWidth="1"/>
    <col min="15895" max="15896" width="8.85546875" style="98"/>
    <col min="15897" max="15897" width="14.7109375" style="98" customWidth="1"/>
    <col min="15898" max="16128" width="8.85546875" style="98"/>
    <col min="16129" max="16129" width="3.28515625" style="98" customWidth="1"/>
    <col min="16130" max="16130" width="16.7109375" style="98" customWidth="1"/>
    <col min="16131" max="16131" width="1.42578125" style="98" customWidth="1"/>
    <col min="16132" max="16132" width="54.28515625" style="98" customWidth="1"/>
    <col min="16133" max="16133" width="9.5703125" style="98" customWidth="1"/>
    <col min="16134" max="16135" width="0" style="98" hidden="1" customWidth="1"/>
    <col min="16136" max="16136" width="13.85546875" style="98" customWidth="1"/>
    <col min="16137" max="16137" width="10.7109375" style="98" customWidth="1"/>
    <col min="16138" max="16138" width="8.85546875" style="98"/>
    <col min="16139" max="16139" width="10.7109375" style="98" customWidth="1"/>
    <col min="16140" max="16140" width="11.7109375" style="98" customWidth="1"/>
    <col min="16141" max="16143" width="8.85546875" style="98"/>
    <col min="16144" max="16144" width="16.28515625" style="98" customWidth="1"/>
    <col min="16145" max="16145" width="13.140625" style="98" customWidth="1"/>
    <col min="16146" max="16146" width="13" style="98" customWidth="1"/>
    <col min="16147" max="16147" width="20" style="98" customWidth="1"/>
    <col min="16148" max="16148" width="8.85546875" style="98"/>
    <col min="16149" max="16149" width="12.7109375" style="98" customWidth="1"/>
    <col min="16150" max="16150" width="14" style="98" customWidth="1"/>
    <col min="16151" max="16152" width="8.85546875" style="98"/>
    <col min="16153" max="16153" width="14.7109375" style="98" customWidth="1"/>
    <col min="16154" max="16384" width="8.85546875" style="98"/>
  </cols>
  <sheetData>
    <row r="1" spans="2:26" s="1" customFormat="1" ht="20.100000000000001" customHeight="1" x14ac:dyDescent="0.2">
      <c r="B1" s="283"/>
      <c r="C1" s="284"/>
      <c r="D1" s="284"/>
      <c r="E1" s="284"/>
      <c r="F1" s="284"/>
      <c r="G1" s="646" t="s">
        <v>2893</v>
      </c>
      <c r="H1" s="463"/>
      <c r="I1" s="463"/>
      <c r="J1" s="463"/>
      <c r="K1" s="463"/>
      <c r="L1" s="463"/>
      <c r="M1" s="463"/>
      <c r="N1" s="463"/>
      <c r="O1" s="463"/>
      <c r="P1" s="647"/>
      <c r="Q1" s="631"/>
      <c r="R1" s="632"/>
      <c r="S1" s="632"/>
      <c r="T1" s="632"/>
      <c r="U1" s="632"/>
      <c r="V1" s="632"/>
      <c r="W1" s="632"/>
      <c r="X1" s="632"/>
      <c r="Y1" s="632"/>
      <c r="Z1" s="633"/>
    </row>
    <row r="2" spans="2:26" s="1" customFormat="1" ht="20.100000000000001" customHeight="1" x14ac:dyDescent="0.2">
      <c r="B2" s="285"/>
      <c r="C2" s="286"/>
      <c r="D2" s="286"/>
      <c r="E2" s="286"/>
      <c r="F2" s="286"/>
      <c r="G2" s="648" t="s">
        <v>0</v>
      </c>
      <c r="H2" s="464"/>
      <c r="I2" s="464"/>
      <c r="J2" s="464"/>
      <c r="K2" s="464"/>
      <c r="L2" s="464"/>
      <c r="M2" s="464"/>
      <c r="N2" s="464"/>
      <c r="O2" s="464"/>
      <c r="P2" s="649"/>
      <c r="Q2" s="618"/>
      <c r="R2" s="619"/>
      <c r="S2" s="619"/>
      <c r="T2" s="619"/>
      <c r="U2" s="619"/>
      <c r="V2" s="619"/>
      <c r="W2" s="619"/>
      <c r="X2" s="619"/>
      <c r="Y2" s="619"/>
      <c r="Z2" s="634"/>
    </row>
    <row r="3" spans="2:26" s="1" customFormat="1" ht="20.100000000000001" customHeight="1" x14ac:dyDescent="0.2">
      <c r="B3" s="285"/>
      <c r="C3" s="286"/>
      <c r="D3" s="286"/>
      <c r="E3" s="286"/>
      <c r="F3" s="286"/>
      <c r="G3" s="648" t="s">
        <v>1</v>
      </c>
      <c r="H3" s="464"/>
      <c r="I3" s="464"/>
      <c r="J3" s="464"/>
      <c r="K3" s="464"/>
      <c r="L3" s="464"/>
      <c r="M3" s="464"/>
      <c r="N3" s="464"/>
      <c r="O3" s="464"/>
      <c r="P3" s="649"/>
      <c r="Q3" s="618"/>
      <c r="R3" s="619"/>
      <c r="S3" s="619"/>
      <c r="T3" s="619"/>
      <c r="U3" s="619"/>
      <c r="V3" s="619"/>
      <c r="W3" s="619"/>
      <c r="X3" s="619"/>
      <c r="Y3" s="619"/>
      <c r="Z3" s="634"/>
    </row>
    <row r="4" spans="2:26" s="1" customFormat="1" ht="20.100000000000001" customHeight="1" x14ac:dyDescent="0.2">
      <c r="B4" s="285"/>
      <c r="C4" s="286"/>
      <c r="D4" s="286"/>
      <c r="E4" s="286"/>
      <c r="F4" s="286"/>
      <c r="G4" s="648" t="s">
        <v>2</v>
      </c>
      <c r="H4" s="464"/>
      <c r="I4" s="464"/>
      <c r="J4" s="464"/>
      <c r="K4" s="464"/>
      <c r="L4" s="464"/>
      <c r="M4" s="464"/>
      <c r="N4" s="464"/>
      <c r="O4" s="464"/>
      <c r="P4" s="649"/>
      <c r="Q4" s="618"/>
      <c r="R4" s="619"/>
      <c r="S4" s="619"/>
      <c r="T4" s="619"/>
      <c r="U4" s="619"/>
      <c r="V4" s="619"/>
      <c r="W4" s="619"/>
      <c r="X4" s="619"/>
      <c r="Y4" s="619"/>
      <c r="Z4" s="634"/>
    </row>
    <row r="5" spans="2:26" s="1" customFormat="1" ht="20.100000000000001" customHeight="1" x14ac:dyDescent="0.2">
      <c r="B5" s="285"/>
      <c r="C5" s="286"/>
      <c r="D5" s="286"/>
      <c r="E5" s="286"/>
      <c r="F5" s="286"/>
      <c r="G5" s="648" t="s">
        <v>3</v>
      </c>
      <c r="H5" s="464"/>
      <c r="I5" s="464"/>
      <c r="J5" s="464"/>
      <c r="K5" s="464"/>
      <c r="L5" s="464"/>
      <c r="M5" s="464"/>
      <c r="N5" s="464"/>
      <c r="O5" s="464"/>
      <c r="P5" s="649"/>
      <c r="Q5" s="618"/>
      <c r="R5" s="619"/>
      <c r="S5" s="619"/>
      <c r="T5" s="619"/>
      <c r="U5" s="619"/>
      <c r="V5" s="619"/>
      <c r="W5" s="619"/>
      <c r="X5" s="619"/>
      <c r="Y5" s="619"/>
      <c r="Z5" s="634"/>
    </row>
    <row r="6" spans="2:26" s="1" customFormat="1" ht="20.100000000000001" customHeight="1" x14ac:dyDescent="0.2">
      <c r="B6" s="285"/>
      <c r="C6" s="286"/>
      <c r="D6" s="286"/>
      <c r="E6" s="286"/>
      <c r="F6" s="286"/>
      <c r="G6" s="648" t="s">
        <v>4</v>
      </c>
      <c r="H6" s="464"/>
      <c r="I6" s="464"/>
      <c r="J6" s="464"/>
      <c r="K6" s="464"/>
      <c r="L6" s="464"/>
      <c r="M6" s="464"/>
      <c r="N6" s="464"/>
      <c r="O6" s="464"/>
      <c r="P6" s="649"/>
      <c r="Q6" s="618"/>
      <c r="R6" s="619"/>
      <c r="S6" s="619"/>
      <c r="T6" s="619"/>
      <c r="U6" s="619"/>
      <c r="V6" s="619"/>
      <c r="W6" s="619"/>
      <c r="X6" s="619"/>
      <c r="Y6" s="619"/>
      <c r="Z6" s="634"/>
    </row>
    <row r="7" spans="2:26" s="1" customFormat="1" ht="20.100000000000001" customHeight="1" x14ac:dyDescent="0.2">
      <c r="B7" s="285"/>
      <c r="C7" s="286"/>
      <c r="D7" s="286"/>
      <c r="E7" s="286"/>
      <c r="F7" s="286"/>
      <c r="G7" s="650" t="s">
        <v>5</v>
      </c>
      <c r="H7" s="651"/>
      <c r="I7" s="459"/>
      <c r="J7" s="459"/>
      <c r="K7" s="459"/>
      <c r="L7" s="459"/>
      <c r="M7" s="459"/>
      <c r="N7" s="459"/>
      <c r="O7" s="459"/>
      <c r="P7" s="643"/>
      <c r="Q7" s="618"/>
      <c r="R7" s="619"/>
      <c r="S7" s="619"/>
      <c r="T7" s="619"/>
      <c r="U7" s="619"/>
      <c r="V7" s="619"/>
      <c r="W7" s="619"/>
      <c r="X7" s="619"/>
      <c r="Y7" s="619"/>
      <c r="Z7" s="634"/>
    </row>
    <row r="8" spans="2:26" s="1" customFormat="1" ht="20.100000000000001" customHeight="1" x14ac:dyDescent="0.2">
      <c r="B8" s="285"/>
      <c r="C8" s="286"/>
      <c r="D8" s="286"/>
      <c r="E8" s="286"/>
      <c r="F8" s="286"/>
      <c r="G8" s="642"/>
      <c r="H8" s="459"/>
      <c r="I8" s="459"/>
      <c r="J8" s="459"/>
      <c r="K8" s="459"/>
      <c r="L8" s="459"/>
      <c r="M8" s="459"/>
      <c r="N8" s="459"/>
      <c r="O8" s="459"/>
      <c r="P8" s="643"/>
      <c r="Q8" s="618"/>
      <c r="R8" s="619"/>
      <c r="S8" s="619"/>
      <c r="T8" s="619"/>
      <c r="U8" s="619"/>
      <c r="V8" s="619"/>
      <c r="W8" s="619"/>
      <c r="X8" s="619"/>
      <c r="Y8" s="619"/>
      <c r="Z8" s="634"/>
    </row>
    <row r="9" spans="2:26" s="1" customFormat="1" ht="20.100000000000001" customHeight="1" x14ac:dyDescent="0.2">
      <c r="B9" s="285"/>
      <c r="C9" s="286"/>
      <c r="D9" s="286"/>
      <c r="E9" s="286"/>
      <c r="F9" s="286"/>
      <c r="G9" s="642"/>
      <c r="H9" s="459"/>
      <c r="I9" s="459"/>
      <c r="J9" s="459"/>
      <c r="K9" s="459"/>
      <c r="L9" s="459"/>
      <c r="M9" s="459"/>
      <c r="N9" s="459"/>
      <c r="O9" s="459"/>
      <c r="P9" s="643"/>
      <c r="Q9" s="618"/>
      <c r="R9" s="619"/>
      <c r="S9" s="619"/>
      <c r="T9" s="619"/>
      <c r="U9" s="619"/>
      <c r="V9" s="619"/>
      <c r="W9" s="619"/>
      <c r="X9" s="619"/>
      <c r="Y9" s="619"/>
      <c r="Z9" s="634"/>
    </row>
    <row r="10" spans="2:26" s="1" customFormat="1" ht="20.100000000000001" customHeight="1" x14ac:dyDescent="0.2">
      <c r="B10" s="287"/>
      <c r="C10" s="288"/>
      <c r="D10" s="288"/>
      <c r="E10" s="288"/>
      <c r="F10" s="288"/>
      <c r="G10" s="644"/>
      <c r="H10" s="460"/>
      <c r="I10" s="460"/>
      <c r="J10" s="460"/>
      <c r="K10" s="460"/>
      <c r="L10" s="460"/>
      <c r="M10" s="460"/>
      <c r="N10" s="460"/>
      <c r="O10" s="460"/>
      <c r="P10" s="645"/>
      <c r="Q10" s="620"/>
      <c r="R10" s="621"/>
      <c r="S10" s="621"/>
      <c r="T10" s="621"/>
      <c r="U10" s="621"/>
      <c r="V10" s="621"/>
      <c r="W10" s="621"/>
      <c r="X10" s="621"/>
      <c r="Y10" s="621"/>
      <c r="Z10" s="635"/>
    </row>
    <row r="11" spans="2:26" s="1" customFormat="1" ht="20.100000000000001" customHeight="1" x14ac:dyDescent="0.2">
      <c r="B11" s="299" t="s">
        <v>3393</v>
      </c>
      <c r="C11" s="300"/>
      <c r="D11" s="300"/>
      <c r="E11" s="300"/>
      <c r="F11" s="300"/>
      <c r="G11" s="300"/>
      <c r="H11" s="300"/>
      <c r="I11" s="300"/>
      <c r="J11" s="300"/>
      <c r="K11" s="300"/>
      <c r="L11" s="300"/>
      <c r="M11" s="300"/>
      <c r="N11" s="300"/>
      <c r="O11" s="300"/>
      <c r="P11" s="300"/>
      <c r="Q11" s="300"/>
      <c r="R11" s="300"/>
      <c r="S11" s="300"/>
      <c r="T11" s="300"/>
      <c r="U11" s="300"/>
      <c r="V11" s="300"/>
      <c r="W11" s="300"/>
      <c r="X11" s="300"/>
      <c r="Y11" s="300"/>
      <c r="Z11" s="302"/>
    </row>
    <row r="12" spans="2:26" s="1" customFormat="1" ht="19.5" customHeight="1" x14ac:dyDescent="0.2">
      <c r="B12" s="313"/>
      <c r="C12" s="314"/>
      <c r="D12" s="314"/>
      <c r="E12" s="314"/>
      <c r="F12" s="314"/>
      <c r="G12" s="314"/>
      <c r="H12" s="314"/>
      <c r="I12" s="314"/>
      <c r="J12" s="314"/>
      <c r="K12" s="314"/>
      <c r="L12" s="314"/>
      <c r="M12" s="314"/>
      <c r="N12" s="314"/>
      <c r="O12" s="314"/>
      <c r="P12" s="314"/>
      <c r="Q12" s="314"/>
      <c r="R12" s="314"/>
      <c r="S12" s="314"/>
      <c r="T12" s="314"/>
      <c r="U12" s="314"/>
      <c r="V12" s="314"/>
      <c r="W12" s="314"/>
      <c r="X12" s="314"/>
      <c r="Y12" s="314"/>
      <c r="Z12" s="315"/>
    </row>
    <row r="13" spans="2:26" s="1" customFormat="1" ht="19.5" customHeight="1" x14ac:dyDescent="0.2">
      <c r="B13" s="271" t="s">
        <v>11</v>
      </c>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3"/>
    </row>
    <row r="14" spans="2:26" s="1" customFormat="1" ht="19.5" customHeight="1" x14ac:dyDescent="0.2">
      <c r="B14" s="316" t="s">
        <v>377</v>
      </c>
      <c r="C14" s="317"/>
      <c r="D14" s="317"/>
      <c r="E14" s="317"/>
      <c r="F14" s="317"/>
      <c r="G14" s="317"/>
      <c r="H14" s="317"/>
      <c r="I14" s="317"/>
      <c r="J14" s="317"/>
      <c r="K14" s="317"/>
      <c r="L14" s="317"/>
      <c r="M14" s="317"/>
      <c r="N14" s="317"/>
      <c r="O14" s="317"/>
      <c r="P14" s="317"/>
      <c r="Q14" s="317"/>
      <c r="R14" s="317"/>
      <c r="S14" s="317"/>
      <c r="T14" s="317"/>
      <c r="U14" s="317"/>
      <c r="V14" s="317"/>
      <c r="W14" s="317"/>
      <c r="X14" s="317"/>
      <c r="Y14" s="317"/>
      <c r="Z14" s="318"/>
    </row>
    <row r="15" spans="2:26" s="1" customFormat="1" ht="19.5" customHeight="1" x14ac:dyDescent="0.2">
      <c r="B15" s="319"/>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1"/>
    </row>
    <row r="16" spans="2:26" s="1" customFormat="1" ht="19.5" customHeight="1" x14ac:dyDescent="0.2">
      <c r="B16" s="313"/>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5"/>
    </row>
    <row r="17" spans="2:26" s="1" customFormat="1" ht="19.5" customHeight="1" x14ac:dyDescent="0.2">
      <c r="B17" s="271" t="s">
        <v>13</v>
      </c>
      <c r="C17" s="272"/>
      <c r="D17" s="272"/>
      <c r="E17" s="272"/>
      <c r="F17" s="272"/>
      <c r="G17" s="272"/>
      <c r="H17" s="272"/>
      <c r="I17" s="272"/>
      <c r="J17" s="273"/>
      <c r="K17" s="271" t="s">
        <v>14</v>
      </c>
      <c r="L17" s="272"/>
      <c r="M17" s="272"/>
      <c r="N17" s="272"/>
      <c r="O17" s="272"/>
      <c r="P17" s="272"/>
      <c r="Q17" s="272"/>
      <c r="R17" s="272"/>
      <c r="S17" s="272"/>
      <c r="T17" s="272"/>
      <c r="U17" s="272"/>
      <c r="V17" s="272"/>
      <c r="W17" s="272"/>
      <c r="X17" s="272"/>
      <c r="Y17" s="272"/>
      <c r="Z17" s="273"/>
    </row>
    <row r="18" spans="2:26" s="1" customFormat="1" ht="19.5" customHeight="1" x14ac:dyDescent="0.2">
      <c r="B18" s="322" t="s">
        <v>15</v>
      </c>
      <c r="C18" s="323"/>
      <c r="D18" s="323"/>
      <c r="E18" s="323"/>
      <c r="F18" s="323"/>
      <c r="G18" s="323"/>
      <c r="H18" s="323"/>
      <c r="I18" s="323"/>
      <c r="J18" s="324"/>
      <c r="K18" s="322" t="s">
        <v>16</v>
      </c>
      <c r="L18" s="323"/>
      <c r="M18" s="323"/>
      <c r="N18" s="323"/>
      <c r="O18" s="323"/>
      <c r="P18" s="323"/>
      <c r="Q18" s="323"/>
      <c r="R18" s="323"/>
      <c r="S18" s="323"/>
      <c r="T18" s="323"/>
      <c r="U18" s="323"/>
      <c r="V18" s="323"/>
      <c r="W18" s="323"/>
      <c r="X18" s="323"/>
      <c r="Y18" s="323"/>
      <c r="Z18" s="324"/>
    </row>
    <row r="19" spans="2:26" s="1" customFormat="1" ht="19.5" customHeight="1" x14ac:dyDescent="0.2">
      <c r="B19" s="322">
        <v>0</v>
      </c>
      <c r="C19" s="323"/>
      <c r="D19" s="323"/>
      <c r="E19" s="323"/>
      <c r="F19" s="323"/>
      <c r="G19" s="323"/>
      <c r="H19" s="323"/>
      <c r="I19" s="323"/>
      <c r="J19" s="324"/>
      <c r="K19" s="322" t="s">
        <v>17</v>
      </c>
      <c r="L19" s="323"/>
      <c r="M19" s="323"/>
      <c r="N19" s="323"/>
      <c r="O19" s="323"/>
      <c r="P19" s="323"/>
      <c r="Q19" s="323"/>
      <c r="R19" s="323"/>
      <c r="S19" s="323"/>
      <c r="T19" s="323"/>
      <c r="U19" s="323"/>
      <c r="V19" s="323"/>
      <c r="W19" s="323"/>
      <c r="X19" s="323"/>
      <c r="Y19" s="323"/>
      <c r="Z19" s="324"/>
    </row>
    <row r="20" spans="2:26" s="1" customFormat="1" ht="19.5" customHeight="1" x14ac:dyDescent="0.2">
      <c r="B20" s="322">
        <v>1</v>
      </c>
      <c r="C20" s="323"/>
      <c r="D20" s="323"/>
      <c r="E20" s="323"/>
      <c r="F20" s="323"/>
      <c r="G20" s="323"/>
      <c r="H20" s="323"/>
      <c r="I20" s="323"/>
      <c r="J20" s="324"/>
      <c r="K20" s="322" t="s">
        <v>18</v>
      </c>
      <c r="L20" s="323"/>
      <c r="M20" s="323"/>
      <c r="N20" s="323"/>
      <c r="O20" s="323"/>
      <c r="P20" s="323"/>
      <c r="Q20" s="323"/>
      <c r="R20" s="323"/>
      <c r="S20" s="323"/>
      <c r="T20" s="323"/>
      <c r="U20" s="323"/>
      <c r="V20" s="323"/>
      <c r="W20" s="323"/>
      <c r="X20" s="323"/>
      <c r="Y20" s="323"/>
      <c r="Z20" s="324"/>
    </row>
    <row r="21" spans="2:26" s="1" customFormat="1" ht="52.5" customHeight="1" x14ac:dyDescent="0.2">
      <c r="B21" s="325" t="s">
        <v>2878</v>
      </c>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7"/>
    </row>
    <row r="22" spans="2:26" s="1" customFormat="1" ht="19.5" customHeight="1" x14ac:dyDescent="0.2">
      <c r="B22" s="271" t="s">
        <v>808</v>
      </c>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3"/>
    </row>
    <row r="23" spans="2:26" s="1" customFormat="1" ht="19.5" customHeight="1" x14ac:dyDescent="0.2">
      <c r="B23" s="636"/>
      <c r="C23" s="637"/>
      <c r="D23" s="637"/>
      <c r="E23" s="637"/>
      <c r="F23" s="637"/>
      <c r="G23" s="637"/>
      <c r="H23" s="637"/>
      <c r="I23" s="637"/>
      <c r="J23" s="637"/>
      <c r="K23" s="637"/>
      <c r="L23" s="637"/>
      <c r="M23" s="637"/>
      <c r="N23" s="637"/>
      <c r="O23" s="637"/>
      <c r="P23" s="637"/>
      <c r="Q23" s="637"/>
      <c r="R23" s="637"/>
      <c r="S23" s="637"/>
      <c r="T23" s="637"/>
      <c r="U23" s="637"/>
      <c r="V23" s="637"/>
      <c r="W23" s="637"/>
      <c r="X23" s="637"/>
      <c r="Y23" s="637"/>
      <c r="Z23" s="638"/>
    </row>
    <row r="24" spans="2:26" s="1" customFormat="1" ht="48" customHeight="1" thickBot="1" x14ac:dyDescent="0.25">
      <c r="B24" s="447" t="s">
        <v>19</v>
      </c>
      <c r="C24" s="448"/>
      <c r="D24" s="448"/>
      <c r="E24" s="448"/>
      <c r="F24" s="448"/>
      <c r="G24" s="448"/>
      <c r="H24" s="151" t="s">
        <v>809</v>
      </c>
      <c r="I24" s="151" t="s">
        <v>815</v>
      </c>
      <c r="J24" s="158" t="s">
        <v>20</v>
      </c>
      <c r="K24" s="449" t="s">
        <v>3417</v>
      </c>
      <c r="L24" s="449"/>
      <c r="M24" s="467" t="s">
        <v>21</v>
      </c>
      <c r="N24" s="467"/>
      <c r="O24" s="652"/>
      <c r="P24" s="162" t="s">
        <v>811</v>
      </c>
      <c r="Q24" s="153" t="s">
        <v>22</v>
      </c>
      <c r="R24" s="450" t="s">
        <v>23</v>
      </c>
      <c r="S24" s="451"/>
      <c r="T24" s="450" t="s">
        <v>3425</v>
      </c>
      <c r="U24" s="470"/>
      <c r="V24" s="451"/>
      <c r="W24" s="450" t="s">
        <v>3426</v>
      </c>
      <c r="X24" s="470"/>
      <c r="Y24" s="470"/>
      <c r="Z24" s="451"/>
    </row>
    <row r="25" spans="2:26" s="1" customFormat="1" ht="19.5" customHeight="1" x14ac:dyDescent="0.2">
      <c r="B25" s="405" t="s">
        <v>816</v>
      </c>
      <c r="C25" s="406"/>
      <c r="D25" s="406"/>
      <c r="E25" s="406"/>
      <c r="F25" s="406"/>
      <c r="G25" s="406"/>
      <c r="H25" s="144" t="s">
        <v>1750</v>
      </c>
      <c r="I25" s="144">
        <v>62</v>
      </c>
      <c r="J25" s="159">
        <v>4</v>
      </c>
      <c r="K25" s="420">
        <f>Q67</f>
        <v>0</v>
      </c>
      <c r="L25" s="422"/>
      <c r="M25" s="452">
        <v>1</v>
      </c>
      <c r="N25" s="453"/>
      <c r="O25" s="630"/>
      <c r="P25" s="163">
        <f>Q68</f>
        <v>0</v>
      </c>
      <c r="Q25" s="149">
        <f>Q70</f>
        <v>4</v>
      </c>
      <c r="R25" s="420">
        <f>Q69</f>
        <v>1</v>
      </c>
      <c r="S25" s="422"/>
      <c r="T25" s="626">
        <f>Q25/(J25-K25)*100</f>
        <v>100</v>
      </c>
      <c r="U25" s="627"/>
      <c r="V25" s="628"/>
      <c r="W25" s="639">
        <f>R25/(M25-P25)*100</f>
        <v>100</v>
      </c>
      <c r="X25" s="640"/>
      <c r="Y25" s="640"/>
      <c r="Z25" s="641"/>
    </row>
    <row r="26" spans="2:26" s="1" customFormat="1" ht="19.5" customHeight="1" x14ac:dyDescent="0.2">
      <c r="B26" s="499" t="s">
        <v>817</v>
      </c>
      <c r="C26" s="499"/>
      <c r="D26" s="499"/>
      <c r="E26" s="499"/>
      <c r="F26" s="499"/>
      <c r="G26" s="499"/>
      <c r="H26" s="63" t="s">
        <v>924</v>
      </c>
      <c r="I26" s="63">
        <v>75</v>
      </c>
      <c r="J26" s="160">
        <v>37</v>
      </c>
      <c r="K26" s="271">
        <f>Q116</f>
        <v>0</v>
      </c>
      <c r="L26" s="273"/>
      <c r="M26" s="454">
        <v>12</v>
      </c>
      <c r="N26" s="455"/>
      <c r="O26" s="483"/>
      <c r="P26" s="161">
        <f>Q117</f>
        <v>0</v>
      </c>
      <c r="Q26" s="64">
        <f>Q119</f>
        <v>37</v>
      </c>
      <c r="R26" s="271">
        <f>Q118</f>
        <v>12</v>
      </c>
      <c r="S26" s="273"/>
      <c r="T26" s="626">
        <f t="shared" ref="T26:T54" si="0">Q26/(J26-K26)*100</f>
        <v>100</v>
      </c>
      <c r="U26" s="627"/>
      <c r="V26" s="628"/>
      <c r="W26" s="457">
        <f t="shared" ref="W26:W54" si="1">R26/(M26-P26)*100</f>
        <v>100</v>
      </c>
      <c r="X26" s="457"/>
      <c r="Y26" s="457"/>
      <c r="Z26" s="457"/>
    </row>
    <row r="27" spans="2:26" s="1" customFormat="1" ht="19.5" customHeight="1" x14ac:dyDescent="0.2">
      <c r="B27" s="499" t="s">
        <v>818</v>
      </c>
      <c r="C27" s="499"/>
      <c r="D27" s="499"/>
      <c r="E27" s="499"/>
      <c r="F27" s="499"/>
      <c r="G27" s="499"/>
      <c r="H27" s="63" t="s">
        <v>927</v>
      </c>
      <c r="I27" s="63">
        <v>120</v>
      </c>
      <c r="J27" s="160">
        <v>5</v>
      </c>
      <c r="K27" s="271">
        <f>Q127</f>
        <v>0</v>
      </c>
      <c r="L27" s="273"/>
      <c r="M27" s="454">
        <v>0</v>
      </c>
      <c r="N27" s="455"/>
      <c r="O27" s="483"/>
      <c r="P27" s="161">
        <f>Q128</f>
        <v>0</v>
      </c>
      <c r="Q27" s="64">
        <f>Q130</f>
        <v>5</v>
      </c>
      <c r="R27" s="271">
        <f>Q129</f>
        <v>0</v>
      </c>
      <c r="S27" s="273"/>
      <c r="T27" s="626">
        <f t="shared" si="0"/>
        <v>100</v>
      </c>
      <c r="U27" s="627"/>
      <c r="V27" s="628"/>
      <c r="W27" s="457" t="e">
        <f t="shared" si="1"/>
        <v>#DIV/0!</v>
      </c>
      <c r="X27" s="457"/>
      <c r="Y27" s="457"/>
      <c r="Z27" s="457"/>
    </row>
    <row r="28" spans="2:26" s="1" customFormat="1" ht="19.5" customHeight="1" x14ac:dyDescent="0.2">
      <c r="B28" s="499" t="s">
        <v>383</v>
      </c>
      <c r="C28" s="499"/>
      <c r="D28" s="499"/>
      <c r="E28" s="499"/>
      <c r="F28" s="499"/>
      <c r="G28" s="499"/>
      <c r="H28" s="63" t="s">
        <v>930</v>
      </c>
      <c r="I28" s="63">
        <v>131</v>
      </c>
      <c r="J28" s="160">
        <v>7</v>
      </c>
      <c r="K28" s="271">
        <f>Q140</f>
        <v>0</v>
      </c>
      <c r="L28" s="273"/>
      <c r="M28" s="454">
        <v>6</v>
      </c>
      <c r="N28" s="455"/>
      <c r="O28" s="483"/>
      <c r="P28" s="161">
        <f>Q141</f>
        <v>0</v>
      </c>
      <c r="Q28" s="64">
        <f>Q143</f>
        <v>7</v>
      </c>
      <c r="R28" s="271">
        <f>Q142</f>
        <v>6</v>
      </c>
      <c r="S28" s="273"/>
      <c r="T28" s="626">
        <f t="shared" si="0"/>
        <v>100</v>
      </c>
      <c r="U28" s="627"/>
      <c r="V28" s="628"/>
      <c r="W28" s="457">
        <f t="shared" si="1"/>
        <v>100</v>
      </c>
      <c r="X28" s="457"/>
      <c r="Y28" s="457"/>
      <c r="Z28" s="457"/>
    </row>
    <row r="29" spans="2:26" s="1" customFormat="1" ht="19.5" customHeight="1" x14ac:dyDescent="0.2">
      <c r="B29" s="499" t="s">
        <v>819</v>
      </c>
      <c r="C29" s="499"/>
      <c r="D29" s="499"/>
      <c r="E29" s="499"/>
      <c r="F29" s="499"/>
      <c r="G29" s="499"/>
      <c r="H29" s="63" t="s">
        <v>945</v>
      </c>
      <c r="I29" s="63">
        <v>144</v>
      </c>
      <c r="J29" s="160">
        <v>3</v>
      </c>
      <c r="K29" s="271">
        <f>Q148</f>
        <v>0</v>
      </c>
      <c r="L29" s="273"/>
      <c r="M29" s="454">
        <v>1</v>
      </c>
      <c r="N29" s="455"/>
      <c r="O29" s="483"/>
      <c r="P29" s="161">
        <f>Q149</f>
        <v>0</v>
      </c>
      <c r="Q29" s="64">
        <f>Q151</f>
        <v>3</v>
      </c>
      <c r="R29" s="271">
        <f>Q150</f>
        <v>1</v>
      </c>
      <c r="S29" s="273"/>
      <c r="T29" s="626">
        <f t="shared" si="0"/>
        <v>100</v>
      </c>
      <c r="U29" s="627"/>
      <c r="V29" s="628"/>
      <c r="W29" s="457">
        <f t="shared" si="1"/>
        <v>100</v>
      </c>
      <c r="X29" s="457"/>
      <c r="Y29" s="457"/>
      <c r="Z29" s="457"/>
    </row>
    <row r="30" spans="2:26" s="1" customFormat="1" ht="19.5" customHeight="1" x14ac:dyDescent="0.2">
      <c r="B30" s="499" t="s">
        <v>820</v>
      </c>
      <c r="C30" s="499"/>
      <c r="D30" s="499"/>
      <c r="E30" s="499"/>
      <c r="F30" s="499"/>
      <c r="G30" s="499"/>
      <c r="H30" s="63">
        <v>12</v>
      </c>
      <c r="I30" s="63">
        <v>152</v>
      </c>
      <c r="J30" s="160">
        <v>15</v>
      </c>
      <c r="K30" s="271">
        <f>Q170</f>
        <v>0</v>
      </c>
      <c r="L30" s="273"/>
      <c r="M30" s="454">
        <v>0</v>
      </c>
      <c r="N30" s="455"/>
      <c r="O30" s="483"/>
      <c r="P30" s="161">
        <f>Q171</f>
        <v>0</v>
      </c>
      <c r="Q30" s="64">
        <f>Q173</f>
        <v>15</v>
      </c>
      <c r="R30" s="271">
        <f>Q172</f>
        <v>0</v>
      </c>
      <c r="S30" s="273"/>
      <c r="T30" s="626">
        <f t="shared" si="0"/>
        <v>100</v>
      </c>
      <c r="U30" s="627"/>
      <c r="V30" s="628"/>
      <c r="W30" s="457" t="e">
        <f t="shared" si="1"/>
        <v>#DIV/0!</v>
      </c>
      <c r="X30" s="457"/>
      <c r="Y30" s="457"/>
      <c r="Z30" s="457"/>
    </row>
    <row r="31" spans="2:26" s="1" customFormat="1" ht="19.5" customHeight="1" x14ac:dyDescent="0.2">
      <c r="B31" s="499" t="s">
        <v>821</v>
      </c>
      <c r="C31" s="499"/>
      <c r="D31" s="499"/>
      <c r="E31" s="499"/>
      <c r="F31" s="499"/>
      <c r="G31" s="499"/>
      <c r="H31" s="63">
        <v>13</v>
      </c>
      <c r="I31" s="63">
        <v>174</v>
      </c>
      <c r="J31" s="160">
        <v>3</v>
      </c>
      <c r="K31" s="271">
        <f>Q178</f>
        <v>0</v>
      </c>
      <c r="L31" s="273"/>
      <c r="M31" s="454">
        <v>0</v>
      </c>
      <c r="N31" s="455"/>
      <c r="O31" s="483"/>
      <c r="P31" s="161">
        <f>Q179</f>
        <v>0</v>
      </c>
      <c r="Q31" s="64">
        <f>Q181</f>
        <v>3</v>
      </c>
      <c r="R31" s="271">
        <f>Q180</f>
        <v>0</v>
      </c>
      <c r="S31" s="273"/>
      <c r="T31" s="626">
        <f t="shared" si="0"/>
        <v>100</v>
      </c>
      <c r="U31" s="627"/>
      <c r="V31" s="628"/>
      <c r="W31" s="457" t="e">
        <f t="shared" si="1"/>
        <v>#DIV/0!</v>
      </c>
      <c r="X31" s="457"/>
      <c r="Y31" s="457"/>
      <c r="Z31" s="457"/>
    </row>
    <row r="32" spans="2:26" s="1" customFormat="1" ht="19.5" customHeight="1" x14ac:dyDescent="0.2">
      <c r="B32" s="499" t="s">
        <v>822</v>
      </c>
      <c r="C32" s="499"/>
      <c r="D32" s="499"/>
      <c r="E32" s="499"/>
      <c r="F32" s="499"/>
      <c r="G32" s="499"/>
      <c r="H32" s="63" t="s">
        <v>1032</v>
      </c>
      <c r="I32" s="63">
        <v>184</v>
      </c>
      <c r="J32" s="160">
        <v>17</v>
      </c>
      <c r="K32" s="271">
        <f>Q211</f>
        <v>0</v>
      </c>
      <c r="L32" s="273"/>
      <c r="M32" s="454">
        <v>5</v>
      </c>
      <c r="N32" s="455"/>
      <c r="O32" s="483"/>
      <c r="P32" s="161">
        <f>Q212</f>
        <v>0</v>
      </c>
      <c r="Q32" s="64">
        <f>Q214</f>
        <v>17</v>
      </c>
      <c r="R32" s="271">
        <f>Q213</f>
        <v>5</v>
      </c>
      <c r="S32" s="273"/>
      <c r="T32" s="626">
        <f t="shared" si="0"/>
        <v>100</v>
      </c>
      <c r="U32" s="627"/>
      <c r="V32" s="628"/>
      <c r="W32" s="457">
        <f t="shared" si="1"/>
        <v>100</v>
      </c>
      <c r="X32" s="457"/>
      <c r="Y32" s="457"/>
      <c r="Z32" s="457"/>
    </row>
    <row r="33" spans="2:26" s="1" customFormat="1" ht="19.5" customHeight="1" x14ac:dyDescent="0.2">
      <c r="B33" s="499" t="s">
        <v>2770</v>
      </c>
      <c r="C33" s="499"/>
      <c r="D33" s="499"/>
      <c r="E33" s="499"/>
      <c r="F33" s="499"/>
      <c r="G33" s="499"/>
      <c r="H33" s="63" t="s">
        <v>2250</v>
      </c>
      <c r="I33" s="63">
        <v>215</v>
      </c>
      <c r="J33" s="160">
        <v>3</v>
      </c>
      <c r="K33" s="271">
        <f>Q220</f>
        <v>0</v>
      </c>
      <c r="L33" s="273"/>
      <c r="M33" s="454">
        <v>0</v>
      </c>
      <c r="N33" s="455"/>
      <c r="O33" s="483"/>
      <c r="P33" s="161">
        <f>Q221</f>
        <v>0</v>
      </c>
      <c r="Q33" s="64">
        <f>Q223</f>
        <v>3</v>
      </c>
      <c r="R33" s="271">
        <f>Q222</f>
        <v>0</v>
      </c>
      <c r="S33" s="273"/>
      <c r="T33" s="626">
        <f t="shared" si="0"/>
        <v>100</v>
      </c>
      <c r="U33" s="627"/>
      <c r="V33" s="628"/>
      <c r="W33" s="457" t="e">
        <f t="shared" si="1"/>
        <v>#DIV/0!</v>
      </c>
      <c r="X33" s="457"/>
      <c r="Y33" s="457"/>
      <c r="Z33" s="457"/>
    </row>
    <row r="34" spans="2:26" s="1" customFormat="1" ht="19.5" customHeight="1" x14ac:dyDescent="0.2">
      <c r="B34" s="499" t="s">
        <v>823</v>
      </c>
      <c r="C34" s="499"/>
      <c r="D34" s="499"/>
      <c r="E34" s="499"/>
      <c r="F34" s="499"/>
      <c r="G34" s="499"/>
      <c r="H34" s="63" t="s">
        <v>2253</v>
      </c>
      <c r="I34" s="63">
        <v>224</v>
      </c>
      <c r="J34" s="160">
        <v>1</v>
      </c>
      <c r="K34" s="271">
        <f>Q226</f>
        <v>0</v>
      </c>
      <c r="L34" s="273"/>
      <c r="M34" s="454">
        <v>1</v>
      </c>
      <c r="N34" s="455"/>
      <c r="O34" s="483"/>
      <c r="P34" s="161">
        <f>Q227</f>
        <v>0</v>
      </c>
      <c r="Q34" s="64">
        <f>Q229</f>
        <v>1</v>
      </c>
      <c r="R34" s="271">
        <f>Q228</f>
        <v>1</v>
      </c>
      <c r="S34" s="273"/>
      <c r="T34" s="626">
        <f t="shared" si="0"/>
        <v>100</v>
      </c>
      <c r="U34" s="627"/>
      <c r="V34" s="628"/>
      <c r="W34" s="457">
        <f t="shared" si="1"/>
        <v>100</v>
      </c>
      <c r="X34" s="457"/>
      <c r="Y34" s="457"/>
      <c r="Z34" s="457"/>
    </row>
    <row r="35" spans="2:26" s="1" customFormat="1" ht="19.5" customHeight="1" x14ac:dyDescent="0.2">
      <c r="B35" s="499" t="s">
        <v>824</v>
      </c>
      <c r="C35" s="499"/>
      <c r="D35" s="499"/>
      <c r="E35" s="499"/>
      <c r="F35" s="499"/>
      <c r="G35" s="499"/>
      <c r="H35" s="63" t="s">
        <v>2255</v>
      </c>
      <c r="I35" s="63">
        <v>230</v>
      </c>
      <c r="J35" s="160">
        <v>8</v>
      </c>
      <c r="K35" s="271">
        <f>Q240</f>
        <v>0</v>
      </c>
      <c r="L35" s="273"/>
      <c r="M35" s="454">
        <v>3</v>
      </c>
      <c r="N35" s="455"/>
      <c r="O35" s="483"/>
      <c r="P35" s="161">
        <f>Q241</f>
        <v>0</v>
      </c>
      <c r="Q35" s="64">
        <f>Q243</f>
        <v>8</v>
      </c>
      <c r="R35" s="271">
        <f>Q242</f>
        <v>3</v>
      </c>
      <c r="S35" s="273"/>
      <c r="T35" s="626">
        <f t="shared" si="0"/>
        <v>100</v>
      </c>
      <c r="U35" s="627"/>
      <c r="V35" s="628"/>
      <c r="W35" s="457">
        <f t="shared" si="1"/>
        <v>100</v>
      </c>
      <c r="X35" s="457"/>
      <c r="Y35" s="457"/>
      <c r="Z35" s="457"/>
    </row>
    <row r="36" spans="2:26" s="1" customFormat="1" ht="19.5" customHeight="1" x14ac:dyDescent="0.2">
      <c r="B36" s="499" t="s">
        <v>1003</v>
      </c>
      <c r="C36" s="499"/>
      <c r="D36" s="499"/>
      <c r="E36" s="499"/>
      <c r="F36" s="499"/>
      <c r="G36" s="499"/>
      <c r="H36" s="63" t="s">
        <v>2261</v>
      </c>
      <c r="I36" s="63">
        <v>244</v>
      </c>
      <c r="J36" s="160">
        <v>3</v>
      </c>
      <c r="K36" s="271">
        <f>Q248</f>
        <v>0</v>
      </c>
      <c r="L36" s="273"/>
      <c r="M36" s="454">
        <v>1</v>
      </c>
      <c r="N36" s="455"/>
      <c r="O36" s="483"/>
      <c r="P36" s="161">
        <f>Q249</f>
        <v>0</v>
      </c>
      <c r="Q36" s="64">
        <f>Q251</f>
        <v>3</v>
      </c>
      <c r="R36" s="271">
        <f>Q250</f>
        <v>1</v>
      </c>
      <c r="S36" s="273"/>
      <c r="T36" s="626">
        <f t="shared" si="0"/>
        <v>100</v>
      </c>
      <c r="U36" s="627"/>
      <c r="V36" s="628"/>
      <c r="W36" s="457">
        <f t="shared" si="1"/>
        <v>100</v>
      </c>
      <c r="X36" s="457"/>
      <c r="Y36" s="457"/>
      <c r="Z36" s="457"/>
    </row>
    <row r="37" spans="2:26" s="1" customFormat="1" ht="19.5" customHeight="1" x14ac:dyDescent="0.2">
      <c r="B37" s="499" t="s">
        <v>825</v>
      </c>
      <c r="C37" s="499"/>
      <c r="D37" s="499"/>
      <c r="E37" s="499"/>
      <c r="F37" s="499"/>
      <c r="G37" s="499"/>
      <c r="H37" s="63" t="s">
        <v>1046</v>
      </c>
      <c r="I37" s="63">
        <v>253</v>
      </c>
      <c r="J37" s="160">
        <v>2</v>
      </c>
      <c r="K37" s="271">
        <f>Q256</f>
        <v>0</v>
      </c>
      <c r="L37" s="273"/>
      <c r="M37" s="454">
        <v>0</v>
      </c>
      <c r="N37" s="455"/>
      <c r="O37" s="483"/>
      <c r="P37" s="161">
        <f>Q257</f>
        <v>0</v>
      </c>
      <c r="Q37" s="64">
        <f>Q259</f>
        <v>2</v>
      </c>
      <c r="R37" s="271">
        <f>Q258</f>
        <v>0</v>
      </c>
      <c r="S37" s="273"/>
      <c r="T37" s="626">
        <f t="shared" si="0"/>
        <v>100</v>
      </c>
      <c r="U37" s="627"/>
      <c r="V37" s="628"/>
      <c r="W37" s="457" t="e">
        <f t="shared" si="1"/>
        <v>#DIV/0!</v>
      </c>
      <c r="X37" s="457"/>
      <c r="Y37" s="457"/>
      <c r="Z37" s="457"/>
    </row>
    <row r="38" spans="2:26" s="1" customFormat="1" ht="19.5" customHeight="1" x14ac:dyDescent="0.2">
      <c r="B38" s="499" t="s">
        <v>826</v>
      </c>
      <c r="C38" s="499"/>
      <c r="D38" s="499"/>
      <c r="E38" s="499"/>
      <c r="F38" s="499"/>
      <c r="G38" s="499"/>
      <c r="H38" s="63" t="s">
        <v>1056</v>
      </c>
      <c r="I38" s="63">
        <v>260</v>
      </c>
      <c r="J38" s="160">
        <v>4</v>
      </c>
      <c r="K38" s="271">
        <f>Q265</f>
        <v>0</v>
      </c>
      <c r="L38" s="273"/>
      <c r="M38" s="454">
        <v>0</v>
      </c>
      <c r="N38" s="455"/>
      <c r="O38" s="483"/>
      <c r="P38" s="161">
        <f>Q266</f>
        <v>0</v>
      </c>
      <c r="Q38" s="64">
        <f>Q268</f>
        <v>4</v>
      </c>
      <c r="R38" s="271">
        <f>Q267</f>
        <v>0</v>
      </c>
      <c r="S38" s="273"/>
      <c r="T38" s="626">
        <f t="shared" si="0"/>
        <v>100</v>
      </c>
      <c r="U38" s="627"/>
      <c r="V38" s="628"/>
      <c r="W38" s="457" t="e">
        <f t="shared" si="1"/>
        <v>#DIV/0!</v>
      </c>
      <c r="X38" s="457"/>
      <c r="Y38" s="457"/>
      <c r="Z38" s="457"/>
    </row>
    <row r="39" spans="2:26" s="1" customFormat="1" ht="19.5" customHeight="1" x14ac:dyDescent="0.2">
      <c r="B39" s="499" t="s">
        <v>827</v>
      </c>
      <c r="C39" s="499"/>
      <c r="D39" s="499"/>
      <c r="E39" s="499"/>
      <c r="F39" s="499"/>
      <c r="G39" s="499"/>
      <c r="H39" s="63" t="s">
        <v>2265</v>
      </c>
      <c r="I39" s="63">
        <v>269</v>
      </c>
      <c r="J39" s="160">
        <v>5</v>
      </c>
      <c r="K39" s="271">
        <f>Q276</f>
        <v>0</v>
      </c>
      <c r="L39" s="273"/>
      <c r="M39" s="454">
        <v>1</v>
      </c>
      <c r="N39" s="455"/>
      <c r="O39" s="483"/>
      <c r="P39" s="161">
        <f>Q277</f>
        <v>0</v>
      </c>
      <c r="Q39" s="64">
        <f>Q279</f>
        <v>5</v>
      </c>
      <c r="R39" s="271">
        <f>Q278</f>
        <v>1</v>
      </c>
      <c r="S39" s="273"/>
      <c r="T39" s="626">
        <f t="shared" si="0"/>
        <v>100</v>
      </c>
      <c r="U39" s="627"/>
      <c r="V39" s="628"/>
      <c r="W39" s="457">
        <f t="shared" si="1"/>
        <v>100</v>
      </c>
      <c r="X39" s="457"/>
      <c r="Y39" s="457"/>
      <c r="Z39" s="457"/>
    </row>
    <row r="40" spans="2:26" s="1" customFormat="1" ht="19.5" customHeight="1" x14ac:dyDescent="0.2">
      <c r="B40" s="499" t="s">
        <v>565</v>
      </c>
      <c r="C40" s="499"/>
      <c r="D40" s="499"/>
      <c r="E40" s="499"/>
      <c r="F40" s="499"/>
      <c r="G40" s="499"/>
      <c r="H40" s="63" t="s">
        <v>1102</v>
      </c>
      <c r="I40" s="63">
        <v>282</v>
      </c>
      <c r="J40" s="160">
        <v>5</v>
      </c>
      <c r="K40" s="271">
        <f>Q289</f>
        <v>0</v>
      </c>
      <c r="L40" s="273"/>
      <c r="M40" s="454">
        <v>0</v>
      </c>
      <c r="N40" s="455"/>
      <c r="O40" s="483"/>
      <c r="P40" s="161">
        <f>Q290</f>
        <v>0</v>
      </c>
      <c r="Q40" s="64">
        <f>Q292</f>
        <v>5</v>
      </c>
      <c r="R40" s="271">
        <f>Q291</f>
        <v>0</v>
      </c>
      <c r="S40" s="273"/>
      <c r="T40" s="626">
        <f t="shared" si="0"/>
        <v>100</v>
      </c>
      <c r="U40" s="627"/>
      <c r="V40" s="628"/>
      <c r="W40" s="457" t="e">
        <f t="shared" si="1"/>
        <v>#DIV/0!</v>
      </c>
      <c r="X40" s="457"/>
      <c r="Y40" s="457"/>
      <c r="Z40" s="457"/>
    </row>
    <row r="41" spans="2:26" s="1" customFormat="1" ht="19.5" customHeight="1" x14ac:dyDescent="0.2">
      <c r="B41" s="499" t="s">
        <v>822</v>
      </c>
      <c r="C41" s="499"/>
      <c r="D41" s="499"/>
      <c r="E41" s="499"/>
      <c r="F41" s="499"/>
      <c r="G41" s="499"/>
      <c r="H41" s="63" t="s">
        <v>1122</v>
      </c>
      <c r="I41" s="63">
        <v>294</v>
      </c>
      <c r="J41" s="160">
        <v>12</v>
      </c>
      <c r="K41" s="271">
        <f>Q308</f>
        <v>0</v>
      </c>
      <c r="L41" s="273"/>
      <c r="M41" s="454">
        <v>1</v>
      </c>
      <c r="N41" s="455"/>
      <c r="O41" s="483"/>
      <c r="P41" s="161">
        <f>Q309</f>
        <v>0</v>
      </c>
      <c r="Q41" s="64">
        <f>Q311</f>
        <v>12</v>
      </c>
      <c r="R41" s="271">
        <f>Q310</f>
        <v>1</v>
      </c>
      <c r="S41" s="273"/>
      <c r="T41" s="626">
        <f t="shared" si="0"/>
        <v>100</v>
      </c>
      <c r="U41" s="627"/>
      <c r="V41" s="628"/>
      <c r="W41" s="457">
        <f t="shared" si="1"/>
        <v>100</v>
      </c>
      <c r="X41" s="457"/>
      <c r="Y41" s="457"/>
      <c r="Z41" s="457"/>
    </row>
    <row r="42" spans="2:26" s="1" customFormat="1" ht="19.5" customHeight="1" x14ac:dyDescent="0.2">
      <c r="B42" s="499" t="s">
        <v>828</v>
      </c>
      <c r="C42" s="499"/>
      <c r="D42" s="499"/>
      <c r="E42" s="499"/>
      <c r="F42" s="499"/>
      <c r="G42" s="499"/>
      <c r="H42" s="63" t="s">
        <v>1126</v>
      </c>
      <c r="I42" s="63">
        <v>312</v>
      </c>
      <c r="J42" s="160">
        <v>19</v>
      </c>
      <c r="K42" s="271">
        <f>Q333</f>
        <v>0</v>
      </c>
      <c r="L42" s="273"/>
      <c r="M42" s="454">
        <v>0</v>
      </c>
      <c r="N42" s="455"/>
      <c r="O42" s="483"/>
      <c r="P42" s="161">
        <f>Q334</f>
        <v>0</v>
      </c>
      <c r="Q42" s="64">
        <f>Q336</f>
        <v>19</v>
      </c>
      <c r="R42" s="271">
        <f>Q335</f>
        <v>0</v>
      </c>
      <c r="S42" s="273"/>
      <c r="T42" s="626">
        <f t="shared" si="0"/>
        <v>100</v>
      </c>
      <c r="U42" s="627"/>
      <c r="V42" s="628"/>
      <c r="W42" s="457" t="e">
        <f t="shared" si="1"/>
        <v>#DIV/0!</v>
      </c>
      <c r="X42" s="457"/>
      <c r="Y42" s="457"/>
      <c r="Z42" s="457"/>
    </row>
    <row r="43" spans="2:26" s="1" customFormat="1" ht="19.5" customHeight="1" x14ac:dyDescent="0.2">
      <c r="B43" s="499" t="s">
        <v>394</v>
      </c>
      <c r="C43" s="499"/>
      <c r="D43" s="499"/>
      <c r="E43" s="499"/>
      <c r="F43" s="499"/>
      <c r="G43" s="499"/>
      <c r="H43" s="63" t="s">
        <v>1131</v>
      </c>
      <c r="I43" s="63">
        <v>338</v>
      </c>
      <c r="J43" s="160">
        <v>1</v>
      </c>
      <c r="K43" s="271">
        <f>Q340</f>
        <v>0</v>
      </c>
      <c r="L43" s="273"/>
      <c r="M43" s="454">
        <v>0</v>
      </c>
      <c r="N43" s="455"/>
      <c r="O43" s="483"/>
      <c r="P43" s="161">
        <f>Q341</f>
        <v>0</v>
      </c>
      <c r="Q43" s="64">
        <f>Q343</f>
        <v>1</v>
      </c>
      <c r="R43" s="271">
        <f>Q342</f>
        <v>0</v>
      </c>
      <c r="S43" s="273"/>
      <c r="T43" s="626">
        <f t="shared" si="0"/>
        <v>100</v>
      </c>
      <c r="U43" s="627"/>
      <c r="V43" s="628"/>
      <c r="W43" s="457" t="e">
        <f t="shared" si="1"/>
        <v>#DIV/0!</v>
      </c>
      <c r="X43" s="457"/>
      <c r="Y43" s="457"/>
      <c r="Z43" s="457"/>
    </row>
    <row r="44" spans="2:26" s="1" customFormat="1" ht="19.5" customHeight="1" x14ac:dyDescent="0.2">
      <c r="B44" s="499" t="s">
        <v>829</v>
      </c>
      <c r="C44" s="499"/>
      <c r="D44" s="499"/>
      <c r="E44" s="499"/>
      <c r="F44" s="499"/>
      <c r="G44" s="499"/>
      <c r="H44" s="63" t="s">
        <v>1135</v>
      </c>
      <c r="I44" s="63">
        <v>344</v>
      </c>
      <c r="J44" s="160">
        <v>1</v>
      </c>
      <c r="K44" s="271">
        <f>Q346</f>
        <v>0</v>
      </c>
      <c r="L44" s="273"/>
      <c r="M44" s="454">
        <v>0</v>
      </c>
      <c r="N44" s="455"/>
      <c r="O44" s="483"/>
      <c r="P44" s="161">
        <f>Q347</f>
        <v>0</v>
      </c>
      <c r="Q44" s="64">
        <f>Q349</f>
        <v>1</v>
      </c>
      <c r="R44" s="271">
        <f>Q348</f>
        <v>0</v>
      </c>
      <c r="S44" s="273"/>
      <c r="T44" s="626">
        <f t="shared" si="0"/>
        <v>100</v>
      </c>
      <c r="U44" s="627"/>
      <c r="V44" s="628"/>
      <c r="W44" s="457" t="e">
        <f t="shared" si="1"/>
        <v>#DIV/0!</v>
      </c>
      <c r="X44" s="457"/>
      <c r="Y44" s="457"/>
      <c r="Z44" s="457"/>
    </row>
    <row r="45" spans="2:26" s="1" customFormat="1" ht="38.25" customHeight="1" x14ac:dyDescent="0.2">
      <c r="B45" s="499" t="s">
        <v>830</v>
      </c>
      <c r="C45" s="499"/>
      <c r="D45" s="499"/>
      <c r="E45" s="499"/>
      <c r="F45" s="499"/>
      <c r="G45" s="499"/>
      <c r="H45" s="63" t="s">
        <v>2286</v>
      </c>
      <c r="I45" s="63">
        <v>350</v>
      </c>
      <c r="J45" s="160">
        <v>9</v>
      </c>
      <c r="K45" s="271">
        <f>Q360</f>
        <v>0</v>
      </c>
      <c r="L45" s="273"/>
      <c r="M45" s="454">
        <v>2</v>
      </c>
      <c r="N45" s="455"/>
      <c r="O45" s="483"/>
      <c r="P45" s="161">
        <f>Q361</f>
        <v>0</v>
      </c>
      <c r="Q45" s="64">
        <f>Q363</f>
        <v>9</v>
      </c>
      <c r="R45" s="271">
        <f>Q362</f>
        <v>2</v>
      </c>
      <c r="S45" s="273"/>
      <c r="T45" s="626">
        <f t="shared" si="0"/>
        <v>100</v>
      </c>
      <c r="U45" s="627"/>
      <c r="V45" s="628"/>
      <c r="W45" s="457">
        <f t="shared" si="1"/>
        <v>100</v>
      </c>
      <c r="X45" s="457"/>
      <c r="Y45" s="457"/>
      <c r="Z45" s="457"/>
    </row>
    <row r="46" spans="2:26" s="1" customFormat="1" ht="19.5" customHeight="1" x14ac:dyDescent="0.2">
      <c r="B46" s="313" t="s">
        <v>831</v>
      </c>
      <c r="C46" s="314"/>
      <c r="D46" s="314"/>
      <c r="E46" s="314"/>
      <c r="F46" s="314"/>
      <c r="G46" s="315"/>
      <c r="H46" s="63" t="s">
        <v>1156</v>
      </c>
      <c r="I46" s="63">
        <v>365</v>
      </c>
      <c r="J46" s="160">
        <v>19</v>
      </c>
      <c r="K46" s="271">
        <f>Q387</f>
        <v>0</v>
      </c>
      <c r="L46" s="273"/>
      <c r="M46" s="454">
        <v>0</v>
      </c>
      <c r="N46" s="455"/>
      <c r="O46" s="483"/>
      <c r="P46" s="161">
        <f>Q388</f>
        <v>0</v>
      </c>
      <c r="Q46" s="64">
        <f>Q390</f>
        <v>19</v>
      </c>
      <c r="R46" s="271">
        <f>Q389</f>
        <v>0</v>
      </c>
      <c r="S46" s="273"/>
      <c r="T46" s="626">
        <f t="shared" si="0"/>
        <v>100</v>
      </c>
      <c r="U46" s="627"/>
      <c r="V46" s="628"/>
      <c r="W46" s="457" t="e">
        <f t="shared" si="1"/>
        <v>#DIV/0!</v>
      </c>
      <c r="X46" s="457"/>
      <c r="Y46" s="457"/>
      <c r="Z46" s="457"/>
    </row>
    <row r="47" spans="2:26" s="1" customFormat="1" ht="19.5" customHeight="1" x14ac:dyDescent="0.2">
      <c r="B47" s="313" t="s">
        <v>832</v>
      </c>
      <c r="C47" s="314"/>
      <c r="D47" s="314"/>
      <c r="E47" s="314"/>
      <c r="F47" s="314"/>
      <c r="G47" s="315"/>
      <c r="H47" s="63" t="s">
        <v>1211</v>
      </c>
      <c r="I47" s="63">
        <v>391</v>
      </c>
      <c r="J47" s="160">
        <v>11</v>
      </c>
      <c r="K47" s="271">
        <f>Q403</f>
        <v>0</v>
      </c>
      <c r="L47" s="273"/>
      <c r="M47" s="454">
        <v>1</v>
      </c>
      <c r="N47" s="455"/>
      <c r="O47" s="483"/>
      <c r="P47" s="161">
        <f>Q404</f>
        <v>0</v>
      </c>
      <c r="Q47" s="64">
        <f>Q406</f>
        <v>11</v>
      </c>
      <c r="R47" s="271">
        <f>Q405</f>
        <v>1</v>
      </c>
      <c r="S47" s="273"/>
      <c r="T47" s="626">
        <f t="shared" si="0"/>
        <v>100</v>
      </c>
      <c r="U47" s="627"/>
      <c r="V47" s="628"/>
      <c r="W47" s="457">
        <f t="shared" si="1"/>
        <v>100</v>
      </c>
      <c r="X47" s="457"/>
      <c r="Y47" s="457"/>
      <c r="Z47" s="457"/>
    </row>
    <row r="48" spans="2:26" s="1" customFormat="1" ht="19.5" customHeight="1" x14ac:dyDescent="0.2">
      <c r="B48" s="313" t="s">
        <v>833</v>
      </c>
      <c r="C48" s="314"/>
      <c r="D48" s="314"/>
      <c r="E48" s="314"/>
      <c r="F48" s="314"/>
      <c r="G48" s="315"/>
      <c r="H48" s="63" t="s">
        <v>1259</v>
      </c>
      <c r="I48" s="63">
        <v>407</v>
      </c>
      <c r="J48" s="160">
        <v>22</v>
      </c>
      <c r="K48" s="271">
        <f>Q431</f>
        <v>0</v>
      </c>
      <c r="L48" s="273"/>
      <c r="M48" s="454">
        <v>2</v>
      </c>
      <c r="N48" s="455"/>
      <c r="O48" s="483"/>
      <c r="P48" s="161">
        <f>Q432</f>
        <v>0</v>
      </c>
      <c r="Q48" s="64">
        <f>Q434</f>
        <v>22</v>
      </c>
      <c r="R48" s="271">
        <f>Q433</f>
        <v>2</v>
      </c>
      <c r="S48" s="273"/>
      <c r="T48" s="626">
        <f t="shared" si="0"/>
        <v>100</v>
      </c>
      <c r="U48" s="627"/>
      <c r="V48" s="628"/>
      <c r="W48" s="457">
        <f t="shared" si="1"/>
        <v>100</v>
      </c>
      <c r="X48" s="457"/>
      <c r="Y48" s="457"/>
      <c r="Z48" s="457"/>
    </row>
    <row r="49" spans="1:26" s="1" customFormat="1" ht="19.5" customHeight="1" x14ac:dyDescent="0.2">
      <c r="B49" s="313" t="s">
        <v>834</v>
      </c>
      <c r="C49" s="314"/>
      <c r="D49" s="314"/>
      <c r="E49" s="314"/>
      <c r="F49" s="314"/>
      <c r="G49" s="315"/>
      <c r="H49" s="63" t="s">
        <v>2308</v>
      </c>
      <c r="I49" s="63">
        <v>436</v>
      </c>
      <c r="J49" s="160">
        <v>24</v>
      </c>
      <c r="K49" s="271">
        <f>Q462</f>
        <v>0</v>
      </c>
      <c r="L49" s="273"/>
      <c r="M49" s="454">
        <v>8</v>
      </c>
      <c r="N49" s="455"/>
      <c r="O49" s="483"/>
      <c r="P49" s="161">
        <f>Q463</f>
        <v>0</v>
      </c>
      <c r="Q49" s="164">
        <f>Q465</f>
        <v>24</v>
      </c>
      <c r="R49" s="271">
        <f>Q464</f>
        <v>8</v>
      </c>
      <c r="S49" s="273"/>
      <c r="T49" s="626">
        <f t="shared" si="0"/>
        <v>100</v>
      </c>
      <c r="U49" s="627"/>
      <c r="V49" s="628"/>
      <c r="W49" s="457">
        <f t="shared" si="1"/>
        <v>100</v>
      </c>
      <c r="X49" s="457"/>
      <c r="Y49" s="457"/>
      <c r="Z49" s="457"/>
    </row>
    <row r="50" spans="1:26" s="1" customFormat="1" ht="19.5" customHeight="1" x14ac:dyDescent="0.2">
      <c r="B50" s="499" t="s">
        <v>835</v>
      </c>
      <c r="C50" s="499"/>
      <c r="D50" s="499"/>
      <c r="E50" s="499"/>
      <c r="F50" s="499"/>
      <c r="G50" s="499"/>
      <c r="H50" s="63" t="s">
        <v>2333</v>
      </c>
      <c r="I50" s="63">
        <v>466</v>
      </c>
      <c r="J50" s="160">
        <v>21</v>
      </c>
      <c r="K50" s="271">
        <f>Q488</f>
        <v>0</v>
      </c>
      <c r="L50" s="273"/>
      <c r="M50" s="454">
        <v>1</v>
      </c>
      <c r="N50" s="455"/>
      <c r="O50" s="483"/>
      <c r="P50" s="161">
        <f>Q489</f>
        <v>0</v>
      </c>
      <c r="Q50" s="64">
        <f>Q491</f>
        <v>21</v>
      </c>
      <c r="R50" s="271">
        <f>Q490</f>
        <v>1</v>
      </c>
      <c r="S50" s="273"/>
      <c r="T50" s="626">
        <f t="shared" si="0"/>
        <v>100</v>
      </c>
      <c r="U50" s="627"/>
      <c r="V50" s="628"/>
      <c r="W50" s="457">
        <f t="shared" si="1"/>
        <v>100</v>
      </c>
      <c r="X50" s="457"/>
      <c r="Y50" s="457"/>
      <c r="Z50" s="457"/>
    </row>
    <row r="51" spans="1:26" s="1" customFormat="1" ht="20.25" customHeight="1" x14ac:dyDescent="0.2">
      <c r="B51" s="313" t="s">
        <v>836</v>
      </c>
      <c r="C51" s="314"/>
      <c r="D51" s="314"/>
      <c r="E51" s="314"/>
      <c r="F51" s="314"/>
      <c r="G51" s="315"/>
      <c r="H51" s="63" t="s">
        <v>2355</v>
      </c>
      <c r="I51" s="63">
        <v>492</v>
      </c>
      <c r="J51" s="160">
        <v>10</v>
      </c>
      <c r="K51" s="271">
        <f>Q504</f>
        <v>0</v>
      </c>
      <c r="L51" s="273"/>
      <c r="M51" s="454">
        <v>4</v>
      </c>
      <c r="N51" s="455"/>
      <c r="O51" s="483"/>
      <c r="P51" s="161">
        <f>Q505</f>
        <v>0</v>
      </c>
      <c r="Q51" s="64">
        <f>Q507</f>
        <v>10</v>
      </c>
      <c r="R51" s="271">
        <f>Q506</f>
        <v>4</v>
      </c>
      <c r="S51" s="273"/>
      <c r="T51" s="626">
        <f t="shared" si="0"/>
        <v>100</v>
      </c>
      <c r="U51" s="627"/>
      <c r="V51" s="628"/>
      <c r="W51" s="457">
        <f t="shared" si="1"/>
        <v>100</v>
      </c>
      <c r="X51" s="457"/>
      <c r="Y51" s="457"/>
      <c r="Z51" s="457"/>
    </row>
    <row r="52" spans="1:26" s="1" customFormat="1" ht="20.25" customHeight="1" x14ac:dyDescent="0.2">
      <c r="B52" s="313" t="s">
        <v>837</v>
      </c>
      <c r="C52" s="314"/>
      <c r="D52" s="314"/>
      <c r="E52" s="314"/>
      <c r="F52" s="314"/>
      <c r="G52" s="315"/>
      <c r="H52" s="63" t="s">
        <v>2367</v>
      </c>
      <c r="I52" s="63">
        <v>509</v>
      </c>
      <c r="J52" s="160">
        <v>3</v>
      </c>
      <c r="K52" s="271">
        <f>Q513</f>
        <v>0</v>
      </c>
      <c r="L52" s="273"/>
      <c r="M52" s="454">
        <v>3</v>
      </c>
      <c r="N52" s="455"/>
      <c r="O52" s="483"/>
      <c r="P52" s="161">
        <f>Q514</f>
        <v>0</v>
      </c>
      <c r="Q52" s="64">
        <f>Q516</f>
        <v>3</v>
      </c>
      <c r="R52" s="271">
        <f>Q515</f>
        <v>3</v>
      </c>
      <c r="S52" s="273"/>
      <c r="T52" s="626">
        <f t="shared" si="0"/>
        <v>100</v>
      </c>
      <c r="U52" s="627"/>
      <c r="V52" s="628"/>
      <c r="W52" s="457">
        <f t="shared" si="1"/>
        <v>100</v>
      </c>
      <c r="X52" s="457"/>
      <c r="Y52" s="457"/>
      <c r="Z52" s="457"/>
    </row>
    <row r="53" spans="1:26" s="1" customFormat="1" ht="20.25" customHeight="1" x14ac:dyDescent="0.2">
      <c r="B53" s="313" t="s">
        <v>838</v>
      </c>
      <c r="C53" s="314"/>
      <c r="D53" s="314"/>
      <c r="E53" s="314"/>
      <c r="F53" s="314"/>
      <c r="G53" s="315"/>
      <c r="H53" s="63" t="s">
        <v>2371</v>
      </c>
      <c r="I53" s="63">
        <v>517</v>
      </c>
      <c r="J53" s="160">
        <v>6</v>
      </c>
      <c r="K53" s="271">
        <f>Q524</f>
        <v>0</v>
      </c>
      <c r="L53" s="273"/>
      <c r="M53" s="454">
        <v>2</v>
      </c>
      <c r="N53" s="455"/>
      <c r="O53" s="483"/>
      <c r="P53" s="161">
        <f>Q525</f>
        <v>0</v>
      </c>
      <c r="Q53" s="64">
        <f>Q527</f>
        <v>6</v>
      </c>
      <c r="R53" s="271">
        <f>Q526</f>
        <v>2</v>
      </c>
      <c r="S53" s="273"/>
      <c r="T53" s="626">
        <f t="shared" si="0"/>
        <v>100</v>
      </c>
      <c r="U53" s="627"/>
      <c r="V53" s="628"/>
      <c r="W53" s="457">
        <f t="shared" si="1"/>
        <v>100</v>
      </c>
      <c r="X53" s="457"/>
      <c r="Y53" s="457"/>
      <c r="Z53" s="457"/>
    </row>
    <row r="54" spans="1:26" s="1" customFormat="1" ht="20.25" customHeight="1" thickBot="1" x14ac:dyDescent="0.25">
      <c r="B54" s="313" t="s">
        <v>839</v>
      </c>
      <c r="C54" s="314"/>
      <c r="D54" s="314"/>
      <c r="E54" s="314"/>
      <c r="F54" s="314"/>
      <c r="G54" s="315"/>
      <c r="H54" s="63" t="s">
        <v>2378</v>
      </c>
      <c r="I54" s="63">
        <v>528</v>
      </c>
      <c r="J54" s="168">
        <v>3</v>
      </c>
      <c r="K54" s="494">
        <f>Q533</f>
        <v>0</v>
      </c>
      <c r="L54" s="495"/>
      <c r="M54" s="496">
        <v>0</v>
      </c>
      <c r="N54" s="497"/>
      <c r="O54" s="625"/>
      <c r="P54" s="169">
        <f>Q534</f>
        <v>0</v>
      </c>
      <c r="Q54" s="166">
        <f>Q536</f>
        <v>3</v>
      </c>
      <c r="R54" s="494">
        <f>Q535</f>
        <v>0</v>
      </c>
      <c r="S54" s="495"/>
      <c r="T54" s="622">
        <f t="shared" si="0"/>
        <v>100</v>
      </c>
      <c r="U54" s="623"/>
      <c r="V54" s="624"/>
      <c r="W54" s="488" t="e">
        <f t="shared" si="1"/>
        <v>#DIV/0!</v>
      </c>
      <c r="X54" s="488"/>
      <c r="Y54" s="488"/>
      <c r="Z54" s="488"/>
    </row>
    <row r="55" spans="1:26" s="1" customFormat="1" ht="19.5" customHeight="1" thickTop="1" thickBot="1" x14ac:dyDescent="0.25">
      <c r="B55" s="313" t="s">
        <v>42</v>
      </c>
      <c r="C55" s="314"/>
      <c r="D55" s="314"/>
      <c r="E55" s="314"/>
      <c r="F55" s="314"/>
      <c r="G55" s="314"/>
      <c r="H55" s="314"/>
      <c r="I55" s="629"/>
      <c r="J55" s="170">
        <f>SUM(J25:J54)</f>
        <v>283</v>
      </c>
      <c r="K55" s="490">
        <f>SUM(K25:L54)</f>
        <v>0</v>
      </c>
      <c r="L55" s="490"/>
      <c r="M55" s="498">
        <f>SUM(M25:O54)</f>
        <v>55</v>
      </c>
      <c r="N55" s="498"/>
      <c r="O55" s="498"/>
      <c r="P55" s="167">
        <f>SUM(P25:P54)</f>
        <v>0</v>
      </c>
      <c r="Q55" s="167">
        <f>SUM(Q25:Q54)</f>
        <v>283</v>
      </c>
      <c r="R55" s="490">
        <f>SUM(R25:S54)</f>
        <v>55</v>
      </c>
      <c r="S55" s="490"/>
      <c r="T55" s="655">
        <f>Q55/(J55-K55)*100</f>
        <v>100</v>
      </c>
      <c r="U55" s="655"/>
      <c r="V55" s="655"/>
      <c r="W55" s="492">
        <f>R55/(M55-P55)*100</f>
        <v>100</v>
      </c>
      <c r="X55" s="492"/>
      <c r="Y55" s="492"/>
      <c r="Z55" s="492"/>
    </row>
    <row r="56" spans="1:26" s="1" customFormat="1" ht="19.5" customHeight="1" thickTop="1" x14ac:dyDescent="0.2">
      <c r="B56" s="499" t="s">
        <v>3427</v>
      </c>
      <c r="C56" s="499"/>
      <c r="D56" s="499"/>
      <c r="E56" s="499"/>
      <c r="F56" s="499"/>
      <c r="G56" s="499"/>
      <c r="H56" s="271" t="str">
        <f>IF(AND(T55&gt;=90,W55=100),"Yes","No")</f>
        <v>Yes</v>
      </c>
      <c r="I56" s="272"/>
      <c r="J56" s="421"/>
      <c r="K56" s="421"/>
      <c r="L56" s="422"/>
      <c r="M56" s="405"/>
      <c r="N56" s="406"/>
      <c r="O56" s="406"/>
      <c r="P56" s="406"/>
      <c r="Q56" s="406"/>
      <c r="R56" s="406"/>
      <c r="S56" s="406"/>
      <c r="T56" s="406"/>
      <c r="U56" s="406"/>
      <c r="V56" s="406"/>
      <c r="W56" s="406"/>
      <c r="X56" s="406"/>
      <c r="Y56" s="406"/>
      <c r="Z56" s="407"/>
    </row>
    <row r="57" spans="1:26" s="1" customFormat="1" ht="19.5" customHeight="1" x14ac:dyDescent="0.2">
      <c r="B57" s="271" t="s">
        <v>400</v>
      </c>
      <c r="C57" s="272"/>
      <c r="D57" s="272"/>
      <c r="E57" s="272"/>
      <c r="F57" s="272"/>
      <c r="G57" s="272"/>
      <c r="H57" s="267">
        <f>J55-K55</f>
        <v>283</v>
      </c>
      <c r="I57" s="267"/>
      <c r="J57" s="267"/>
      <c r="K57" s="313"/>
      <c r="L57" s="314"/>
      <c r="M57" s="314"/>
      <c r="N57" s="314"/>
      <c r="O57" s="314"/>
      <c r="P57" s="314"/>
      <c r="Q57" s="314"/>
      <c r="R57" s="314"/>
      <c r="S57" s="314"/>
      <c r="T57" s="314"/>
      <c r="U57" s="314"/>
      <c r="V57" s="314"/>
      <c r="W57" s="314"/>
      <c r="X57" s="314"/>
      <c r="Y57" s="314"/>
      <c r="Z57" s="315"/>
    </row>
    <row r="58" spans="1:26" s="1" customFormat="1" ht="19.5" customHeight="1" x14ac:dyDescent="0.2">
      <c r="B58" s="358"/>
      <c r="C58" s="359"/>
      <c r="D58" s="359"/>
      <c r="E58" s="359"/>
      <c r="F58" s="359"/>
      <c r="G58" s="359"/>
      <c r="H58" s="359"/>
      <c r="I58" s="359"/>
      <c r="J58" s="359"/>
      <c r="K58" s="359"/>
      <c r="L58" s="359"/>
      <c r="M58" s="359"/>
      <c r="N58" s="359"/>
      <c r="O58" s="359"/>
      <c r="P58" s="359"/>
      <c r="Q58" s="359"/>
      <c r="R58" s="359"/>
      <c r="S58" s="359"/>
      <c r="T58" s="359"/>
      <c r="U58" s="359"/>
      <c r="V58" s="359"/>
      <c r="W58" s="359"/>
      <c r="X58" s="359"/>
      <c r="Y58" s="359"/>
      <c r="Z58" s="360"/>
    </row>
    <row r="59" spans="1:26" s="1" customFormat="1" ht="42.75" customHeight="1" x14ac:dyDescent="0.2">
      <c r="A59" s="5"/>
      <c r="B59" s="76"/>
      <c r="C59" s="653" t="s">
        <v>45</v>
      </c>
      <c r="D59" s="653"/>
      <c r="E59" s="653"/>
      <c r="F59" s="653"/>
      <c r="G59" s="654"/>
      <c r="H59" s="77" t="s">
        <v>3396</v>
      </c>
      <c r="I59" s="653" t="s">
        <v>401</v>
      </c>
      <c r="J59" s="653"/>
      <c r="K59" s="653"/>
      <c r="L59" s="653"/>
      <c r="M59" s="653"/>
      <c r="N59" s="653"/>
      <c r="O59" s="653"/>
      <c r="P59" s="653"/>
      <c r="Q59" s="35" t="s">
        <v>13</v>
      </c>
      <c r="R59" s="258" t="s">
        <v>48</v>
      </c>
      <c r="S59" s="259"/>
      <c r="T59" s="259"/>
      <c r="U59" s="259"/>
      <c r="V59" s="259"/>
      <c r="W59" s="259"/>
      <c r="X59" s="259"/>
      <c r="Y59" s="259"/>
      <c r="Z59" s="260"/>
    </row>
    <row r="60" spans="1:26" s="1" customFormat="1" ht="19.5" customHeight="1" x14ac:dyDescent="0.2">
      <c r="A60" s="5"/>
      <c r="B60" s="78" t="s">
        <v>919</v>
      </c>
      <c r="C60" s="574" t="s">
        <v>840</v>
      </c>
      <c r="D60" s="575"/>
      <c r="E60" s="575"/>
      <c r="F60" s="575"/>
      <c r="G60" s="575"/>
      <c r="H60" s="575"/>
      <c r="I60" s="575"/>
      <c r="J60" s="575"/>
      <c r="K60" s="575"/>
      <c r="L60" s="575"/>
      <c r="M60" s="575"/>
      <c r="N60" s="575"/>
      <c r="O60" s="575"/>
      <c r="P60" s="576"/>
      <c r="Q60" s="108"/>
      <c r="R60" s="604"/>
      <c r="S60" s="604"/>
      <c r="T60" s="604"/>
      <c r="U60" s="604"/>
      <c r="V60" s="604"/>
      <c r="W60" s="604"/>
      <c r="X60" s="604"/>
      <c r="Y60" s="604"/>
      <c r="Z60" s="604"/>
    </row>
    <row r="61" spans="1:26" s="1" customFormat="1" ht="20.25" customHeight="1" x14ac:dyDescent="0.2">
      <c r="A61" s="5"/>
      <c r="B61" s="78" t="s">
        <v>920</v>
      </c>
      <c r="C61" s="574" t="s">
        <v>842</v>
      </c>
      <c r="D61" s="575"/>
      <c r="E61" s="575"/>
      <c r="F61" s="575"/>
      <c r="G61" s="575"/>
      <c r="H61" s="575"/>
      <c r="I61" s="575"/>
      <c r="J61" s="575"/>
      <c r="K61" s="575"/>
      <c r="L61" s="575"/>
      <c r="M61" s="575"/>
      <c r="N61" s="575"/>
      <c r="O61" s="575"/>
      <c r="P61" s="576"/>
      <c r="Q61" s="108"/>
      <c r="R61" s="604"/>
      <c r="S61" s="604"/>
      <c r="T61" s="604"/>
      <c r="U61" s="604"/>
      <c r="V61" s="604"/>
      <c r="W61" s="604"/>
      <c r="X61" s="604"/>
      <c r="Y61" s="604"/>
      <c r="Z61" s="604"/>
    </row>
    <row r="62" spans="1:26" s="1" customFormat="1" ht="21" customHeight="1" x14ac:dyDescent="0.2">
      <c r="A62" s="5"/>
      <c r="B62" s="78" t="s">
        <v>1750</v>
      </c>
      <c r="C62" s="574" t="s">
        <v>816</v>
      </c>
      <c r="D62" s="575"/>
      <c r="E62" s="575"/>
      <c r="F62" s="575"/>
      <c r="G62" s="575"/>
      <c r="H62" s="575"/>
      <c r="I62" s="575"/>
      <c r="J62" s="575"/>
      <c r="K62" s="575"/>
      <c r="L62" s="575"/>
      <c r="M62" s="575"/>
      <c r="N62" s="575"/>
      <c r="O62" s="575"/>
      <c r="P62" s="576"/>
      <c r="Q62" s="108"/>
      <c r="R62" s="604"/>
      <c r="S62" s="604"/>
      <c r="T62" s="604"/>
      <c r="U62" s="604"/>
      <c r="V62" s="604"/>
      <c r="W62" s="604"/>
      <c r="X62" s="604"/>
      <c r="Y62" s="604"/>
      <c r="Z62" s="604"/>
    </row>
    <row r="63" spans="1:26" s="1" customFormat="1" ht="64.5" customHeight="1" x14ac:dyDescent="0.2">
      <c r="A63" s="5"/>
      <c r="B63" s="79" t="s">
        <v>2222</v>
      </c>
      <c r="C63" s="560" t="s">
        <v>844</v>
      </c>
      <c r="D63" s="560"/>
      <c r="E63" s="560"/>
      <c r="F63" s="80"/>
      <c r="G63" s="80"/>
      <c r="H63" s="68" t="s">
        <v>57</v>
      </c>
      <c r="I63" s="555" t="s">
        <v>2981</v>
      </c>
      <c r="J63" s="556" t="s">
        <v>816</v>
      </c>
      <c r="K63" s="556" t="s">
        <v>816</v>
      </c>
      <c r="L63" s="556" t="s">
        <v>816</v>
      </c>
      <c r="M63" s="556" t="s">
        <v>816</v>
      </c>
      <c r="N63" s="556" t="s">
        <v>816</v>
      </c>
      <c r="O63" s="556" t="s">
        <v>816</v>
      </c>
      <c r="P63" s="557" t="s">
        <v>816</v>
      </c>
      <c r="Q63" s="7">
        <v>1</v>
      </c>
      <c r="R63" s="374"/>
      <c r="S63" s="374"/>
      <c r="T63" s="374"/>
      <c r="U63" s="374"/>
      <c r="V63" s="374"/>
      <c r="W63" s="374"/>
      <c r="X63" s="374"/>
      <c r="Y63" s="374"/>
      <c r="Z63" s="374"/>
    </row>
    <row r="64" spans="1:26" s="1" customFormat="1" ht="31.5" customHeight="1" x14ac:dyDescent="0.2">
      <c r="A64" s="5"/>
      <c r="B64" s="79" t="s">
        <v>2223</v>
      </c>
      <c r="C64" s="560" t="s">
        <v>845</v>
      </c>
      <c r="D64" s="560"/>
      <c r="E64" s="560"/>
      <c r="F64" s="80"/>
      <c r="G64" s="80"/>
      <c r="H64" s="81"/>
      <c r="I64" s="555" t="s">
        <v>846</v>
      </c>
      <c r="J64" s="556" t="s">
        <v>847</v>
      </c>
      <c r="K64" s="556" t="s">
        <v>847</v>
      </c>
      <c r="L64" s="556" t="s">
        <v>847</v>
      </c>
      <c r="M64" s="556" t="s">
        <v>847</v>
      </c>
      <c r="N64" s="556" t="s">
        <v>847</v>
      </c>
      <c r="O64" s="556" t="s">
        <v>847</v>
      </c>
      <c r="P64" s="557" t="s">
        <v>847</v>
      </c>
      <c r="Q64" s="7">
        <v>1</v>
      </c>
      <c r="R64" s="374"/>
      <c r="S64" s="374"/>
      <c r="T64" s="374"/>
      <c r="U64" s="374"/>
      <c r="V64" s="374"/>
      <c r="W64" s="374"/>
      <c r="X64" s="374"/>
      <c r="Y64" s="374"/>
      <c r="Z64" s="374"/>
    </row>
    <row r="65" spans="1:26" s="1" customFormat="1" ht="62.25" customHeight="1" x14ac:dyDescent="0.2">
      <c r="A65" s="5"/>
      <c r="B65" s="79" t="s">
        <v>2224</v>
      </c>
      <c r="C65" s="560" t="s">
        <v>2820</v>
      </c>
      <c r="D65" s="560"/>
      <c r="E65" s="560"/>
      <c r="F65" s="80"/>
      <c r="G65" s="80"/>
      <c r="H65" s="81"/>
      <c r="I65" s="555" t="s">
        <v>2766</v>
      </c>
      <c r="J65" s="556" t="s">
        <v>846</v>
      </c>
      <c r="K65" s="556" t="s">
        <v>846</v>
      </c>
      <c r="L65" s="556" t="s">
        <v>846</v>
      </c>
      <c r="M65" s="556" t="s">
        <v>846</v>
      </c>
      <c r="N65" s="556" t="s">
        <v>846</v>
      </c>
      <c r="O65" s="556" t="s">
        <v>846</v>
      </c>
      <c r="P65" s="557" t="s">
        <v>846</v>
      </c>
      <c r="Q65" s="7">
        <v>1</v>
      </c>
      <c r="R65" s="374"/>
      <c r="S65" s="374"/>
      <c r="T65" s="374"/>
      <c r="U65" s="374"/>
      <c r="V65" s="374"/>
      <c r="W65" s="374"/>
      <c r="X65" s="374"/>
      <c r="Y65" s="374"/>
      <c r="Z65" s="374"/>
    </row>
    <row r="66" spans="1:26" s="1" customFormat="1" ht="45" customHeight="1" x14ac:dyDescent="0.2">
      <c r="A66" s="5"/>
      <c r="B66" s="79" t="s">
        <v>2225</v>
      </c>
      <c r="C66" s="560" t="s">
        <v>848</v>
      </c>
      <c r="D66" s="560"/>
      <c r="E66" s="560"/>
      <c r="F66" s="80"/>
      <c r="G66" s="80"/>
      <c r="H66" s="81"/>
      <c r="I66" s="555" t="s">
        <v>2821</v>
      </c>
      <c r="J66" s="556" t="s">
        <v>849</v>
      </c>
      <c r="K66" s="556" t="s">
        <v>849</v>
      </c>
      <c r="L66" s="556" t="s">
        <v>849</v>
      </c>
      <c r="M66" s="556" t="s">
        <v>849</v>
      </c>
      <c r="N66" s="556" t="s">
        <v>849</v>
      </c>
      <c r="O66" s="556" t="s">
        <v>849</v>
      </c>
      <c r="P66" s="557" t="s">
        <v>849</v>
      </c>
      <c r="Q66" s="137">
        <v>1</v>
      </c>
      <c r="R66" s="374"/>
      <c r="S66" s="374"/>
      <c r="T66" s="374"/>
      <c r="U66" s="374"/>
      <c r="V66" s="374"/>
      <c r="W66" s="374"/>
      <c r="X66" s="374"/>
      <c r="Y66" s="374"/>
      <c r="Z66" s="374"/>
    </row>
    <row r="67" spans="1:26" s="1" customFormat="1" ht="26.25" customHeight="1" x14ac:dyDescent="0.2">
      <c r="A67" s="5"/>
      <c r="B67" s="558" t="s">
        <v>92</v>
      </c>
      <c r="C67" s="559"/>
      <c r="D67" s="559"/>
      <c r="E67" s="559"/>
      <c r="F67" s="559"/>
      <c r="G67" s="559"/>
      <c r="H67" s="559"/>
      <c r="I67" s="559"/>
      <c r="J67" s="559"/>
      <c r="K67" s="559"/>
      <c r="L67" s="559"/>
      <c r="M67" s="559"/>
      <c r="N67" s="559"/>
      <c r="O67" s="559"/>
      <c r="P67" s="559"/>
      <c r="Q67" s="7">
        <f>COUNTIF(Q63:Q66,"N/A")</f>
        <v>0</v>
      </c>
      <c r="R67" s="567"/>
      <c r="S67" s="567"/>
      <c r="T67" s="567"/>
      <c r="U67" s="567"/>
      <c r="V67" s="567"/>
      <c r="W67" s="567"/>
      <c r="X67" s="567"/>
      <c r="Y67" s="567"/>
      <c r="Z67" s="567"/>
    </row>
    <row r="68" spans="1:26" s="1" customFormat="1" ht="26.25" customHeight="1" x14ac:dyDescent="0.2">
      <c r="A68" s="5"/>
      <c r="B68" s="558" t="s">
        <v>812</v>
      </c>
      <c r="C68" s="559"/>
      <c r="D68" s="559"/>
      <c r="E68" s="559"/>
      <c r="F68" s="559"/>
      <c r="G68" s="559"/>
      <c r="H68" s="559"/>
      <c r="I68" s="559"/>
      <c r="J68" s="559"/>
      <c r="K68" s="559"/>
      <c r="L68" s="559"/>
      <c r="M68" s="559"/>
      <c r="N68" s="559"/>
      <c r="O68" s="559"/>
      <c r="P68" s="559"/>
      <c r="Q68" s="7">
        <f>COUNTIFS(H63:H66,"M",Q63:Q66,"N/A")</f>
        <v>0</v>
      </c>
      <c r="R68" s="567"/>
      <c r="S68" s="567"/>
      <c r="T68" s="567"/>
      <c r="U68" s="567"/>
      <c r="V68" s="567"/>
      <c r="W68" s="567"/>
      <c r="X68" s="567"/>
      <c r="Y68" s="567"/>
      <c r="Z68" s="567"/>
    </row>
    <row r="69" spans="1:26" s="1" customFormat="1" ht="26.25" customHeight="1" x14ac:dyDescent="0.2">
      <c r="A69" s="5"/>
      <c r="B69" s="558" t="s">
        <v>813</v>
      </c>
      <c r="C69" s="559"/>
      <c r="D69" s="559"/>
      <c r="E69" s="559"/>
      <c r="F69" s="559"/>
      <c r="G69" s="559"/>
      <c r="H69" s="559"/>
      <c r="I69" s="559"/>
      <c r="J69" s="559"/>
      <c r="K69" s="559"/>
      <c r="L69" s="559"/>
      <c r="M69" s="559"/>
      <c r="N69" s="559"/>
      <c r="O69" s="559"/>
      <c r="P69" s="559"/>
      <c r="Q69" s="7">
        <f>COUNTIFS(H63:H66,"M",Q63:Q66,"1")</f>
        <v>1</v>
      </c>
      <c r="R69" s="567"/>
      <c r="S69" s="567"/>
      <c r="T69" s="567"/>
      <c r="U69" s="567"/>
      <c r="V69" s="567"/>
      <c r="W69" s="567"/>
      <c r="X69" s="567"/>
      <c r="Y69" s="567"/>
      <c r="Z69" s="567"/>
    </row>
    <row r="70" spans="1:26" s="1" customFormat="1" ht="26.25" customHeight="1" x14ac:dyDescent="0.2">
      <c r="B70" s="262" t="s">
        <v>93</v>
      </c>
      <c r="C70" s="263"/>
      <c r="D70" s="263"/>
      <c r="E70" s="263"/>
      <c r="F70" s="263"/>
      <c r="G70" s="263"/>
      <c r="H70" s="263"/>
      <c r="I70" s="263"/>
      <c r="J70" s="263"/>
      <c r="K70" s="263"/>
      <c r="L70" s="263"/>
      <c r="M70" s="263"/>
      <c r="N70" s="263"/>
      <c r="O70" s="263"/>
      <c r="P70" s="263"/>
      <c r="Q70" s="7">
        <f>SUM(Q63:Q66)</f>
        <v>4</v>
      </c>
      <c r="R70" s="266"/>
      <c r="S70" s="266"/>
      <c r="T70" s="266"/>
      <c r="U70" s="266"/>
      <c r="V70" s="266"/>
      <c r="W70" s="266"/>
      <c r="X70" s="266"/>
      <c r="Y70" s="266"/>
      <c r="Z70" s="266"/>
    </row>
    <row r="71" spans="1:26" s="1" customFormat="1" ht="20.25" customHeight="1" x14ac:dyDescent="0.2">
      <c r="B71" s="78" t="s">
        <v>923</v>
      </c>
      <c r="C71" s="574" t="s">
        <v>851</v>
      </c>
      <c r="D71" s="575"/>
      <c r="E71" s="575"/>
      <c r="F71" s="575"/>
      <c r="G71" s="575"/>
      <c r="H71" s="575"/>
      <c r="I71" s="575"/>
      <c r="J71" s="575"/>
      <c r="K71" s="575"/>
      <c r="L71" s="575"/>
      <c r="M71" s="575"/>
      <c r="N71" s="575"/>
      <c r="O71" s="575"/>
      <c r="P71" s="576"/>
      <c r="Q71" s="108"/>
      <c r="R71" s="604"/>
      <c r="S71" s="604"/>
      <c r="T71" s="604"/>
      <c r="U71" s="604"/>
      <c r="V71" s="604"/>
      <c r="W71" s="604"/>
      <c r="X71" s="604"/>
      <c r="Y71" s="604"/>
      <c r="Z71" s="604"/>
    </row>
    <row r="72" spans="1:26" s="1" customFormat="1" ht="84" customHeight="1" x14ac:dyDescent="0.2">
      <c r="A72" s="5"/>
      <c r="B72" s="617"/>
      <c r="C72" s="618"/>
      <c r="D72" s="619"/>
      <c r="E72" s="619"/>
      <c r="F72" s="80"/>
      <c r="G72" s="80"/>
      <c r="H72" s="598"/>
      <c r="I72" s="600" t="s">
        <v>852</v>
      </c>
      <c r="J72" s="601"/>
      <c r="K72" s="601"/>
      <c r="L72" s="601"/>
      <c r="M72" s="601"/>
      <c r="N72" s="601"/>
      <c r="O72" s="601"/>
      <c r="P72" s="602"/>
      <c r="Q72" s="616"/>
      <c r="R72" s="374"/>
      <c r="S72" s="374"/>
      <c r="T72" s="374"/>
      <c r="U72" s="374"/>
      <c r="V72" s="374"/>
      <c r="W72" s="374"/>
      <c r="X72" s="374"/>
      <c r="Y72" s="374"/>
      <c r="Z72" s="374"/>
    </row>
    <row r="73" spans="1:26" s="1" customFormat="1" ht="35.25" customHeight="1" x14ac:dyDescent="0.2">
      <c r="A73" s="5"/>
      <c r="B73" s="617"/>
      <c r="C73" s="618"/>
      <c r="D73" s="619"/>
      <c r="E73" s="619"/>
      <c r="F73" s="80"/>
      <c r="G73" s="80"/>
      <c r="H73" s="598"/>
      <c r="I73" s="582" t="s">
        <v>2822</v>
      </c>
      <c r="J73" s="583" t="s">
        <v>853</v>
      </c>
      <c r="K73" s="583" t="s">
        <v>853</v>
      </c>
      <c r="L73" s="583" t="s">
        <v>853</v>
      </c>
      <c r="M73" s="583" t="s">
        <v>853</v>
      </c>
      <c r="N73" s="583" t="s">
        <v>853</v>
      </c>
      <c r="O73" s="583" t="s">
        <v>853</v>
      </c>
      <c r="P73" s="584" t="s">
        <v>853</v>
      </c>
      <c r="Q73" s="616"/>
      <c r="R73" s="374"/>
      <c r="S73" s="374"/>
      <c r="T73" s="374"/>
      <c r="U73" s="374"/>
      <c r="V73" s="374"/>
      <c r="W73" s="374"/>
      <c r="X73" s="374"/>
      <c r="Y73" s="374"/>
      <c r="Z73" s="374"/>
    </row>
    <row r="74" spans="1:26" s="1" customFormat="1" ht="22.5" customHeight="1" x14ac:dyDescent="0.2">
      <c r="A74" s="5"/>
      <c r="B74" s="608"/>
      <c r="C74" s="620"/>
      <c r="D74" s="621"/>
      <c r="E74" s="621"/>
      <c r="F74" s="80"/>
      <c r="G74" s="80"/>
      <c r="H74" s="599"/>
      <c r="I74" s="585" t="s">
        <v>854</v>
      </c>
      <c r="J74" s="586" t="s">
        <v>855</v>
      </c>
      <c r="K74" s="586" t="s">
        <v>855</v>
      </c>
      <c r="L74" s="586" t="s">
        <v>855</v>
      </c>
      <c r="M74" s="586" t="s">
        <v>855</v>
      </c>
      <c r="N74" s="586" t="s">
        <v>855</v>
      </c>
      <c r="O74" s="586" t="s">
        <v>855</v>
      </c>
      <c r="P74" s="587" t="s">
        <v>855</v>
      </c>
      <c r="Q74" s="615"/>
      <c r="R74" s="374"/>
      <c r="S74" s="374"/>
      <c r="T74" s="374"/>
      <c r="U74" s="374"/>
      <c r="V74" s="374"/>
      <c r="W74" s="374"/>
      <c r="X74" s="374"/>
      <c r="Y74" s="374"/>
      <c r="Z74" s="374"/>
    </row>
    <row r="75" spans="1:26" s="1" customFormat="1" ht="20.25" customHeight="1" x14ac:dyDescent="0.2">
      <c r="A75" s="5"/>
      <c r="B75" s="78" t="s">
        <v>924</v>
      </c>
      <c r="C75" s="574" t="s">
        <v>817</v>
      </c>
      <c r="D75" s="575"/>
      <c r="E75" s="575"/>
      <c r="F75" s="575"/>
      <c r="G75" s="575"/>
      <c r="H75" s="575"/>
      <c r="I75" s="575"/>
      <c r="J75" s="575"/>
      <c r="K75" s="575"/>
      <c r="L75" s="575"/>
      <c r="M75" s="575"/>
      <c r="N75" s="575"/>
      <c r="O75" s="575"/>
      <c r="P75" s="575"/>
      <c r="Q75" s="204"/>
      <c r="R75" s="604"/>
      <c r="S75" s="604"/>
      <c r="T75" s="604"/>
      <c r="U75" s="604"/>
      <c r="V75" s="604"/>
      <c r="W75" s="604"/>
      <c r="X75" s="604"/>
      <c r="Y75" s="604"/>
      <c r="Z75" s="604"/>
    </row>
    <row r="76" spans="1:26" s="1" customFormat="1" ht="36.75" customHeight="1" x14ac:dyDescent="0.2">
      <c r="A76" s="5"/>
      <c r="B76" s="607"/>
      <c r="C76" s="609"/>
      <c r="D76" s="610"/>
      <c r="E76" s="610"/>
      <c r="F76" s="80"/>
      <c r="G76" s="80"/>
      <c r="H76" s="613"/>
      <c r="I76" s="600" t="s">
        <v>1931</v>
      </c>
      <c r="J76" s="601" t="s">
        <v>857</v>
      </c>
      <c r="K76" s="601" t="s">
        <v>857</v>
      </c>
      <c r="L76" s="601" t="s">
        <v>857</v>
      </c>
      <c r="M76" s="601" t="s">
        <v>857</v>
      </c>
      <c r="N76" s="601" t="s">
        <v>857</v>
      </c>
      <c r="O76" s="601" t="s">
        <v>857</v>
      </c>
      <c r="P76" s="602" t="s">
        <v>857</v>
      </c>
      <c r="Q76" s="614"/>
      <c r="R76" s="374"/>
      <c r="S76" s="374"/>
      <c r="T76" s="374"/>
      <c r="U76" s="374"/>
      <c r="V76" s="374"/>
      <c r="W76" s="374"/>
      <c r="X76" s="374"/>
      <c r="Y76" s="374"/>
      <c r="Z76" s="374"/>
    </row>
    <row r="77" spans="1:26" s="1" customFormat="1" ht="61.5" customHeight="1" x14ac:dyDescent="0.2">
      <c r="A77" s="5"/>
      <c r="B77" s="608"/>
      <c r="C77" s="611"/>
      <c r="D77" s="612"/>
      <c r="E77" s="612"/>
      <c r="F77" s="80"/>
      <c r="G77" s="80"/>
      <c r="H77" s="599"/>
      <c r="I77" s="585" t="s">
        <v>1930</v>
      </c>
      <c r="J77" s="586" t="s">
        <v>858</v>
      </c>
      <c r="K77" s="586" t="s">
        <v>858</v>
      </c>
      <c r="L77" s="586" t="s">
        <v>858</v>
      </c>
      <c r="M77" s="586" t="s">
        <v>858</v>
      </c>
      <c r="N77" s="586" t="s">
        <v>858</v>
      </c>
      <c r="O77" s="586" t="s">
        <v>858</v>
      </c>
      <c r="P77" s="587" t="s">
        <v>858</v>
      </c>
      <c r="Q77" s="615"/>
      <c r="R77" s="374"/>
      <c r="S77" s="374"/>
      <c r="T77" s="374"/>
      <c r="U77" s="374"/>
      <c r="V77" s="374"/>
      <c r="W77" s="374"/>
      <c r="X77" s="374"/>
      <c r="Y77" s="374"/>
      <c r="Z77" s="374"/>
    </row>
    <row r="78" spans="1:26" s="1" customFormat="1" ht="29.25" customHeight="1" x14ac:dyDescent="0.2">
      <c r="A78" s="5"/>
      <c r="B78" s="79" t="s">
        <v>2226</v>
      </c>
      <c r="C78" s="560" t="s">
        <v>859</v>
      </c>
      <c r="D78" s="560"/>
      <c r="E78" s="560"/>
      <c r="F78" s="80"/>
      <c r="G78" s="80"/>
      <c r="H78" s="68"/>
      <c r="I78" s="585" t="s">
        <v>860</v>
      </c>
      <c r="J78" s="586" t="s">
        <v>861</v>
      </c>
      <c r="K78" s="586" t="s">
        <v>861</v>
      </c>
      <c r="L78" s="586" t="s">
        <v>861</v>
      </c>
      <c r="M78" s="586" t="s">
        <v>861</v>
      </c>
      <c r="N78" s="586" t="s">
        <v>861</v>
      </c>
      <c r="O78" s="586" t="s">
        <v>861</v>
      </c>
      <c r="P78" s="587" t="s">
        <v>861</v>
      </c>
      <c r="Q78" s="7">
        <v>1</v>
      </c>
      <c r="R78" s="374"/>
      <c r="S78" s="374"/>
      <c r="T78" s="374"/>
      <c r="U78" s="374"/>
      <c r="V78" s="374"/>
      <c r="W78" s="374"/>
      <c r="X78" s="374"/>
      <c r="Y78" s="374"/>
      <c r="Z78" s="374"/>
    </row>
    <row r="79" spans="1:26" s="1" customFormat="1" ht="47.25" customHeight="1" x14ac:dyDescent="0.2">
      <c r="A79" s="5"/>
      <c r="B79" s="79" t="s">
        <v>2227</v>
      </c>
      <c r="C79" s="560" t="s">
        <v>862</v>
      </c>
      <c r="D79" s="560"/>
      <c r="E79" s="560"/>
      <c r="F79" s="80"/>
      <c r="G79" s="80"/>
      <c r="H79" s="75"/>
      <c r="I79" s="555" t="s">
        <v>2982</v>
      </c>
      <c r="J79" s="556" t="s">
        <v>863</v>
      </c>
      <c r="K79" s="556" t="s">
        <v>863</v>
      </c>
      <c r="L79" s="556" t="s">
        <v>863</v>
      </c>
      <c r="M79" s="556" t="s">
        <v>863</v>
      </c>
      <c r="N79" s="556" t="s">
        <v>863</v>
      </c>
      <c r="O79" s="556" t="s">
        <v>863</v>
      </c>
      <c r="P79" s="557" t="s">
        <v>863</v>
      </c>
      <c r="Q79" s="65"/>
      <c r="R79" s="374"/>
      <c r="S79" s="374"/>
      <c r="T79" s="374"/>
      <c r="U79" s="374"/>
      <c r="V79" s="374"/>
      <c r="W79" s="374"/>
      <c r="X79" s="374"/>
      <c r="Y79" s="374"/>
      <c r="Z79" s="374"/>
    </row>
    <row r="80" spans="1:26" s="1" customFormat="1" ht="20.25" customHeight="1" x14ac:dyDescent="0.2">
      <c r="A80" s="5"/>
      <c r="B80" s="79" t="s">
        <v>55</v>
      </c>
      <c r="C80" s="560" t="s">
        <v>2983</v>
      </c>
      <c r="D80" s="560"/>
      <c r="E80" s="560"/>
      <c r="F80" s="80"/>
      <c r="G80" s="80"/>
      <c r="H80" s="68" t="s">
        <v>57</v>
      </c>
      <c r="I80" s="555" t="s">
        <v>3410</v>
      </c>
      <c r="J80" s="556"/>
      <c r="K80" s="556"/>
      <c r="L80" s="556"/>
      <c r="M80" s="556"/>
      <c r="N80" s="556"/>
      <c r="O80" s="556"/>
      <c r="P80" s="557"/>
      <c r="Q80" s="7">
        <v>1</v>
      </c>
      <c r="R80" s="374"/>
      <c r="S80" s="374"/>
      <c r="T80" s="374"/>
      <c r="U80" s="374"/>
      <c r="V80" s="374"/>
      <c r="W80" s="374"/>
      <c r="X80" s="374"/>
      <c r="Y80" s="374"/>
      <c r="Z80" s="374"/>
    </row>
    <row r="81" spans="1:26" s="1" customFormat="1" ht="20.25" customHeight="1" x14ac:dyDescent="0.2">
      <c r="A81" s="5"/>
      <c r="B81" s="79" t="s">
        <v>58</v>
      </c>
      <c r="C81" s="560" t="s">
        <v>2984</v>
      </c>
      <c r="D81" s="560"/>
      <c r="E81" s="560"/>
      <c r="F81" s="80"/>
      <c r="G81" s="80"/>
      <c r="H81" s="68"/>
      <c r="I81" s="555" t="s">
        <v>444</v>
      </c>
      <c r="J81" s="556"/>
      <c r="K81" s="556"/>
      <c r="L81" s="556"/>
      <c r="M81" s="556"/>
      <c r="N81" s="556"/>
      <c r="O81" s="556"/>
      <c r="P81" s="557"/>
      <c r="Q81" s="7">
        <v>1</v>
      </c>
      <c r="R81" s="374"/>
      <c r="S81" s="374"/>
      <c r="T81" s="374"/>
      <c r="U81" s="374"/>
      <c r="V81" s="374"/>
      <c r="W81" s="374"/>
      <c r="X81" s="374"/>
      <c r="Y81" s="374"/>
      <c r="Z81" s="374"/>
    </row>
    <row r="82" spans="1:26" s="1" customFormat="1" ht="20.25" customHeight="1" x14ac:dyDescent="0.2">
      <c r="A82" s="5"/>
      <c r="B82" s="79" t="s">
        <v>59</v>
      </c>
      <c r="C82" s="560" t="s">
        <v>2985</v>
      </c>
      <c r="D82" s="560"/>
      <c r="E82" s="560"/>
      <c r="F82" s="80"/>
      <c r="G82" s="80"/>
      <c r="H82" s="68" t="s">
        <v>57</v>
      </c>
      <c r="I82" s="555" t="s">
        <v>864</v>
      </c>
      <c r="J82" s="556"/>
      <c r="K82" s="556"/>
      <c r="L82" s="556"/>
      <c r="M82" s="556"/>
      <c r="N82" s="556"/>
      <c r="O82" s="556"/>
      <c r="P82" s="557"/>
      <c r="Q82" s="7">
        <v>1</v>
      </c>
      <c r="R82" s="374"/>
      <c r="S82" s="374"/>
      <c r="T82" s="374"/>
      <c r="U82" s="374"/>
      <c r="V82" s="374"/>
      <c r="W82" s="374"/>
      <c r="X82" s="374"/>
      <c r="Y82" s="374"/>
      <c r="Z82" s="374"/>
    </row>
    <row r="83" spans="1:26" s="1" customFormat="1" ht="20.25" customHeight="1" x14ac:dyDescent="0.2">
      <c r="A83" s="5"/>
      <c r="B83" s="79" t="s">
        <v>61</v>
      </c>
      <c r="C83" s="560" t="s">
        <v>448</v>
      </c>
      <c r="D83" s="560"/>
      <c r="E83" s="560"/>
      <c r="F83" s="80"/>
      <c r="G83" s="80"/>
      <c r="H83" s="68" t="s">
        <v>57</v>
      </c>
      <c r="I83" s="555" t="s">
        <v>864</v>
      </c>
      <c r="J83" s="556" t="s">
        <v>865</v>
      </c>
      <c r="K83" s="556" t="s">
        <v>865</v>
      </c>
      <c r="L83" s="556" t="s">
        <v>865</v>
      </c>
      <c r="M83" s="556" t="s">
        <v>865</v>
      </c>
      <c r="N83" s="556" t="s">
        <v>865</v>
      </c>
      <c r="O83" s="556" t="s">
        <v>865</v>
      </c>
      <c r="P83" s="557" t="s">
        <v>865</v>
      </c>
      <c r="Q83" s="7">
        <v>1</v>
      </c>
      <c r="R83" s="374"/>
      <c r="S83" s="374"/>
      <c r="T83" s="374"/>
      <c r="U83" s="374"/>
      <c r="V83" s="374"/>
      <c r="W83" s="374"/>
      <c r="X83" s="374"/>
      <c r="Y83" s="374"/>
      <c r="Z83" s="374"/>
    </row>
    <row r="84" spans="1:26" s="1" customFormat="1" ht="20.25" customHeight="1" x14ac:dyDescent="0.2">
      <c r="A84" s="5"/>
      <c r="B84" s="79" t="s">
        <v>63</v>
      </c>
      <c r="C84" s="560" t="s">
        <v>2986</v>
      </c>
      <c r="D84" s="560"/>
      <c r="E84" s="560"/>
      <c r="F84" s="80"/>
      <c r="G84" s="80"/>
      <c r="H84" s="68"/>
      <c r="I84" s="555" t="s">
        <v>866</v>
      </c>
      <c r="J84" s="556" t="s">
        <v>867</v>
      </c>
      <c r="K84" s="556" t="s">
        <v>867</v>
      </c>
      <c r="L84" s="556" t="s">
        <v>867</v>
      </c>
      <c r="M84" s="556" t="s">
        <v>867</v>
      </c>
      <c r="N84" s="556" t="s">
        <v>867</v>
      </c>
      <c r="O84" s="556" t="s">
        <v>867</v>
      </c>
      <c r="P84" s="557" t="s">
        <v>867</v>
      </c>
      <c r="Q84" s="7">
        <v>1</v>
      </c>
      <c r="R84" s="374"/>
      <c r="S84" s="374"/>
      <c r="T84" s="374"/>
      <c r="U84" s="374"/>
      <c r="V84" s="374"/>
      <c r="W84" s="374"/>
      <c r="X84" s="374"/>
      <c r="Y84" s="374"/>
      <c r="Z84" s="374"/>
    </row>
    <row r="85" spans="1:26" s="1" customFormat="1" ht="31.5" customHeight="1" x14ac:dyDescent="0.2">
      <c r="A85" s="5"/>
      <c r="B85" s="79" t="s">
        <v>65</v>
      </c>
      <c r="C85" s="560" t="s">
        <v>2987</v>
      </c>
      <c r="D85" s="560"/>
      <c r="E85" s="560"/>
      <c r="F85" s="80"/>
      <c r="G85" s="80"/>
      <c r="H85" s="68"/>
      <c r="I85" s="255" t="s">
        <v>444</v>
      </c>
      <c r="J85" s="256"/>
      <c r="K85" s="256"/>
      <c r="L85" s="256"/>
      <c r="M85" s="256"/>
      <c r="N85" s="256"/>
      <c r="O85" s="256"/>
      <c r="P85" s="257"/>
      <c r="Q85" s="7">
        <v>1</v>
      </c>
      <c r="R85" s="374"/>
      <c r="S85" s="374"/>
      <c r="T85" s="374"/>
      <c r="U85" s="374"/>
      <c r="V85" s="374"/>
      <c r="W85" s="374"/>
      <c r="X85" s="374"/>
      <c r="Y85" s="374"/>
      <c r="Z85" s="374"/>
    </row>
    <row r="86" spans="1:26" s="1" customFormat="1" ht="20.25" customHeight="1" x14ac:dyDescent="0.2">
      <c r="A86" s="5"/>
      <c r="B86" s="79" t="s">
        <v>68</v>
      </c>
      <c r="C86" s="560" t="s">
        <v>868</v>
      </c>
      <c r="D86" s="560"/>
      <c r="E86" s="560"/>
      <c r="F86" s="80"/>
      <c r="G86" s="80"/>
      <c r="H86" s="68"/>
      <c r="I86" s="255" t="s">
        <v>444</v>
      </c>
      <c r="J86" s="256"/>
      <c r="K86" s="256"/>
      <c r="L86" s="256"/>
      <c r="M86" s="256"/>
      <c r="N86" s="256"/>
      <c r="O86" s="256"/>
      <c r="P86" s="257"/>
      <c r="Q86" s="7">
        <v>1</v>
      </c>
      <c r="R86" s="374"/>
      <c r="S86" s="374"/>
      <c r="T86" s="374"/>
      <c r="U86" s="374"/>
      <c r="V86" s="374"/>
      <c r="W86" s="374"/>
      <c r="X86" s="374"/>
      <c r="Y86" s="374"/>
      <c r="Z86" s="374"/>
    </row>
    <row r="87" spans="1:26" s="1" customFormat="1" ht="20.25" customHeight="1" x14ac:dyDescent="0.2">
      <c r="A87" s="5"/>
      <c r="B87" s="79" t="s">
        <v>71</v>
      </c>
      <c r="C87" s="560" t="s">
        <v>447</v>
      </c>
      <c r="D87" s="560"/>
      <c r="E87" s="560"/>
      <c r="F87" s="80"/>
      <c r="G87" s="80"/>
      <c r="H87" s="68"/>
      <c r="I87" s="255" t="s">
        <v>444</v>
      </c>
      <c r="J87" s="256"/>
      <c r="K87" s="256"/>
      <c r="L87" s="256"/>
      <c r="M87" s="256"/>
      <c r="N87" s="256"/>
      <c r="O87" s="256"/>
      <c r="P87" s="257"/>
      <c r="Q87" s="7">
        <v>1</v>
      </c>
      <c r="R87" s="374"/>
      <c r="S87" s="374"/>
      <c r="T87" s="374"/>
      <c r="U87" s="374"/>
      <c r="V87" s="374"/>
      <c r="W87" s="374"/>
      <c r="X87" s="374"/>
      <c r="Y87" s="374"/>
      <c r="Z87" s="374"/>
    </row>
    <row r="88" spans="1:26" s="1" customFormat="1" ht="20.25" customHeight="1" x14ac:dyDescent="0.2">
      <c r="A88" s="5"/>
      <c r="B88" s="79" t="s">
        <v>74</v>
      </c>
      <c r="C88" s="560" t="s">
        <v>2988</v>
      </c>
      <c r="D88" s="560"/>
      <c r="E88" s="560"/>
      <c r="F88" s="80"/>
      <c r="G88" s="80"/>
      <c r="H88" s="68"/>
      <c r="I88" s="255" t="s">
        <v>444</v>
      </c>
      <c r="J88" s="256"/>
      <c r="K88" s="256"/>
      <c r="L88" s="256"/>
      <c r="M88" s="256"/>
      <c r="N88" s="256"/>
      <c r="O88" s="256"/>
      <c r="P88" s="257"/>
      <c r="Q88" s="7">
        <v>1</v>
      </c>
      <c r="R88" s="374"/>
      <c r="S88" s="374"/>
      <c r="T88" s="374"/>
      <c r="U88" s="374"/>
      <c r="V88" s="374"/>
      <c r="W88" s="374"/>
      <c r="X88" s="374"/>
      <c r="Y88" s="374"/>
      <c r="Z88" s="374"/>
    </row>
    <row r="89" spans="1:26" s="1" customFormat="1" ht="19.5" customHeight="1" x14ac:dyDescent="0.2">
      <c r="A89" s="5"/>
      <c r="B89" s="79" t="s">
        <v>76</v>
      </c>
      <c r="C89" s="560" t="s">
        <v>2989</v>
      </c>
      <c r="D89" s="560"/>
      <c r="E89" s="560"/>
      <c r="F89" s="80"/>
      <c r="G89" s="80"/>
      <c r="H89" s="68"/>
      <c r="I89" s="255" t="s">
        <v>444</v>
      </c>
      <c r="J89" s="256"/>
      <c r="K89" s="256"/>
      <c r="L89" s="256"/>
      <c r="M89" s="256"/>
      <c r="N89" s="256"/>
      <c r="O89" s="256"/>
      <c r="P89" s="257"/>
      <c r="Q89" s="7">
        <v>1</v>
      </c>
      <c r="R89" s="374"/>
      <c r="S89" s="374"/>
      <c r="T89" s="374"/>
      <c r="U89" s="374"/>
      <c r="V89" s="374"/>
      <c r="W89" s="374"/>
      <c r="X89" s="374"/>
      <c r="Y89" s="374"/>
      <c r="Z89" s="374"/>
    </row>
    <row r="90" spans="1:26" s="1" customFormat="1" ht="20.25" customHeight="1" x14ac:dyDescent="0.2">
      <c r="A90" s="5"/>
      <c r="B90" s="79" t="s">
        <v>79</v>
      </c>
      <c r="C90" s="560" t="s">
        <v>2990</v>
      </c>
      <c r="D90" s="560"/>
      <c r="E90" s="560"/>
      <c r="F90" s="80"/>
      <c r="G90" s="80"/>
      <c r="H90" s="68"/>
      <c r="I90" s="255" t="s">
        <v>444</v>
      </c>
      <c r="J90" s="256"/>
      <c r="K90" s="256"/>
      <c r="L90" s="256"/>
      <c r="M90" s="256"/>
      <c r="N90" s="256"/>
      <c r="O90" s="256"/>
      <c r="P90" s="257"/>
      <c r="Q90" s="7">
        <v>1</v>
      </c>
      <c r="R90" s="374"/>
      <c r="S90" s="374"/>
      <c r="T90" s="374"/>
      <c r="U90" s="374"/>
      <c r="V90" s="374"/>
      <c r="W90" s="374"/>
      <c r="X90" s="374"/>
      <c r="Y90" s="374"/>
      <c r="Z90" s="374"/>
    </row>
    <row r="91" spans="1:26" s="1" customFormat="1" ht="49.5" customHeight="1" x14ac:dyDescent="0.2">
      <c r="A91" s="5"/>
      <c r="B91" s="79" t="s">
        <v>82</v>
      </c>
      <c r="C91" s="560" t="s">
        <v>2991</v>
      </c>
      <c r="D91" s="560"/>
      <c r="E91" s="560"/>
      <c r="F91" s="80"/>
      <c r="G91" s="80"/>
      <c r="H91" s="68"/>
      <c r="I91" s="555" t="s">
        <v>2074</v>
      </c>
      <c r="J91" s="556"/>
      <c r="K91" s="556"/>
      <c r="L91" s="556"/>
      <c r="M91" s="556"/>
      <c r="N91" s="556"/>
      <c r="O91" s="556"/>
      <c r="P91" s="557"/>
      <c r="Q91" s="7">
        <v>1</v>
      </c>
      <c r="R91" s="374"/>
      <c r="S91" s="374"/>
      <c r="T91" s="374"/>
      <c r="U91" s="374"/>
      <c r="V91" s="374"/>
      <c r="W91" s="374"/>
      <c r="X91" s="374"/>
      <c r="Y91" s="374"/>
      <c r="Z91" s="374"/>
    </row>
    <row r="92" spans="1:26" s="1" customFormat="1" ht="146.25" customHeight="1" x14ac:dyDescent="0.2">
      <c r="A92" s="5"/>
      <c r="B92" s="79" t="s">
        <v>85</v>
      </c>
      <c r="C92" s="560" t="s">
        <v>2992</v>
      </c>
      <c r="D92" s="560"/>
      <c r="E92" s="560"/>
      <c r="F92" s="80"/>
      <c r="G92" s="80"/>
      <c r="H92" s="68"/>
      <c r="I92" s="555" t="s">
        <v>3453</v>
      </c>
      <c r="J92" s="556"/>
      <c r="K92" s="556"/>
      <c r="L92" s="556"/>
      <c r="M92" s="556"/>
      <c r="N92" s="556"/>
      <c r="O92" s="556"/>
      <c r="P92" s="557"/>
      <c r="Q92" s="7">
        <v>1</v>
      </c>
      <c r="R92" s="374"/>
      <c r="S92" s="374"/>
      <c r="T92" s="374"/>
      <c r="U92" s="374"/>
      <c r="V92" s="374"/>
      <c r="W92" s="374"/>
      <c r="X92" s="374"/>
      <c r="Y92" s="374"/>
      <c r="Z92" s="374"/>
    </row>
    <row r="93" spans="1:26" s="1" customFormat="1" ht="19.5" customHeight="1" x14ac:dyDescent="0.2">
      <c r="A93" s="5"/>
      <c r="B93" s="79" t="s">
        <v>178</v>
      </c>
      <c r="C93" s="560" t="s">
        <v>2993</v>
      </c>
      <c r="D93" s="560"/>
      <c r="E93" s="560"/>
      <c r="F93" s="80"/>
      <c r="G93" s="80"/>
      <c r="H93" s="68"/>
      <c r="I93" s="555" t="s">
        <v>2075</v>
      </c>
      <c r="J93" s="556" t="s">
        <v>869</v>
      </c>
      <c r="K93" s="556" t="s">
        <v>869</v>
      </c>
      <c r="L93" s="556" t="s">
        <v>869</v>
      </c>
      <c r="M93" s="556" t="s">
        <v>869</v>
      </c>
      <c r="N93" s="556" t="s">
        <v>869</v>
      </c>
      <c r="O93" s="556" t="s">
        <v>869</v>
      </c>
      <c r="P93" s="557" t="s">
        <v>869</v>
      </c>
      <c r="Q93" s="7">
        <v>1</v>
      </c>
      <c r="R93" s="374"/>
      <c r="S93" s="374"/>
      <c r="T93" s="374"/>
      <c r="U93" s="374"/>
      <c r="V93" s="374"/>
      <c r="W93" s="374"/>
      <c r="X93" s="374"/>
      <c r="Y93" s="374"/>
      <c r="Z93" s="374"/>
    </row>
    <row r="94" spans="1:26" s="1" customFormat="1" ht="32.25" customHeight="1" x14ac:dyDescent="0.2">
      <c r="A94" s="5"/>
      <c r="B94" s="79" t="s">
        <v>608</v>
      </c>
      <c r="C94" s="560" t="s">
        <v>450</v>
      </c>
      <c r="D94" s="560"/>
      <c r="E94" s="560"/>
      <c r="F94" s="80"/>
      <c r="G94" s="80"/>
      <c r="H94" s="68" t="s">
        <v>57</v>
      </c>
      <c r="I94" s="555" t="s">
        <v>2806</v>
      </c>
      <c r="J94" s="556"/>
      <c r="K94" s="556"/>
      <c r="L94" s="556"/>
      <c r="M94" s="556"/>
      <c r="N94" s="556"/>
      <c r="O94" s="556"/>
      <c r="P94" s="557"/>
      <c r="Q94" s="7">
        <v>1</v>
      </c>
      <c r="R94" s="374"/>
      <c r="S94" s="374"/>
      <c r="T94" s="374"/>
      <c r="U94" s="374"/>
      <c r="V94" s="374"/>
      <c r="W94" s="374"/>
      <c r="X94" s="374"/>
      <c r="Y94" s="374"/>
      <c r="Z94" s="374"/>
    </row>
    <row r="95" spans="1:26" s="1" customFormat="1" ht="75.75" customHeight="1" x14ac:dyDescent="0.2">
      <c r="A95" s="5"/>
      <c r="B95" s="79" t="s">
        <v>610</v>
      </c>
      <c r="C95" s="560" t="s">
        <v>2994</v>
      </c>
      <c r="D95" s="560"/>
      <c r="E95" s="560"/>
      <c r="F95" s="80"/>
      <c r="G95" s="80"/>
      <c r="H95" s="68" t="s">
        <v>57</v>
      </c>
      <c r="I95" s="255" t="s">
        <v>3005</v>
      </c>
      <c r="J95" s="256"/>
      <c r="K95" s="256"/>
      <c r="L95" s="256"/>
      <c r="M95" s="256"/>
      <c r="N95" s="256"/>
      <c r="O95" s="256"/>
      <c r="P95" s="257"/>
      <c r="Q95" s="7">
        <v>1</v>
      </c>
      <c r="R95" s="374"/>
      <c r="S95" s="374"/>
      <c r="T95" s="374"/>
      <c r="U95" s="374"/>
      <c r="V95" s="374"/>
      <c r="W95" s="374"/>
      <c r="X95" s="374"/>
      <c r="Y95" s="374"/>
      <c r="Z95" s="374"/>
    </row>
    <row r="96" spans="1:26" s="1" customFormat="1" ht="31.5" customHeight="1" x14ac:dyDescent="0.2">
      <c r="A96" s="5"/>
      <c r="B96" s="79" t="s">
        <v>612</v>
      </c>
      <c r="C96" s="560" t="s">
        <v>2995</v>
      </c>
      <c r="D96" s="560"/>
      <c r="E96" s="560"/>
      <c r="F96" s="80"/>
      <c r="G96" s="80"/>
      <c r="H96" s="68" t="s">
        <v>57</v>
      </c>
      <c r="I96" s="555" t="s">
        <v>2076</v>
      </c>
      <c r="J96" s="556"/>
      <c r="K96" s="556"/>
      <c r="L96" s="556"/>
      <c r="M96" s="556"/>
      <c r="N96" s="556"/>
      <c r="O96" s="556"/>
      <c r="P96" s="557"/>
      <c r="Q96" s="7">
        <v>1</v>
      </c>
      <c r="R96" s="374"/>
      <c r="S96" s="374"/>
      <c r="T96" s="374"/>
      <c r="U96" s="374"/>
      <c r="V96" s="374"/>
      <c r="W96" s="374"/>
      <c r="X96" s="374"/>
      <c r="Y96" s="374"/>
      <c r="Z96" s="374"/>
    </row>
    <row r="97" spans="1:26" s="1" customFormat="1" ht="21" customHeight="1" x14ac:dyDescent="0.2">
      <c r="A97" s="5"/>
      <c r="B97" s="79" t="s">
        <v>614</v>
      </c>
      <c r="C97" s="560" t="s">
        <v>3384</v>
      </c>
      <c r="D97" s="560"/>
      <c r="E97" s="560"/>
      <c r="F97" s="80"/>
      <c r="G97" s="80"/>
      <c r="H97" s="68" t="s">
        <v>57</v>
      </c>
      <c r="I97" s="555" t="s">
        <v>1932</v>
      </c>
      <c r="J97" s="556" t="s">
        <v>870</v>
      </c>
      <c r="K97" s="556" t="s">
        <v>870</v>
      </c>
      <c r="L97" s="556" t="s">
        <v>870</v>
      </c>
      <c r="M97" s="556" t="s">
        <v>870</v>
      </c>
      <c r="N97" s="556" t="s">
        <v>870</v>
      </c>
      <c r="O97" s="556" t="s">
        <v>870</v>
      </c>
      <c r="P97" s="557" t="s">
        <v>870</v>
      </c>
      <c r="Q97" s="7">
        <v>1</v>
      </c>
      <c r="R97" s="374"/>
      <c r="S97" s="374"/>
      <c r="T97" s="374"/>
      <c r="U97" s="374"/>
      <c r="V97" s="374"/>
      <c r="W97" s="374"/>
      <c r="X97" s="374"/>
      <c r="Y97" s="374"/>
      <c r="Z97" s="374"/>
    </row>
    <row r="98" spans="1:26" s="1" customFormat="1" ht="35.25" customHeight="1" x14ac:dyDescent="0.2">
      <c r="A98" s="5"/>
      <c r="B98" s="79" t="s">
        <v>616</v>
      </c>
      <c r="C98" s="560" t="s">
        <v>2996</v>
      </c>
      <c r="D98" s="560"/>
      <c r="E98" s="560"/>
      <c r="F98" s="80"/>
      <c r="G98" s="80"/>
      <c r="H98" s="68" t="s">
        <v>57</v>
      </c>
      <c r="I98" s="555" t="s">
        <v>871</v>
      </c>
      <c r="J98" s="556"/>
      <c r="K98" s="556"/>
      <c r="L98" s="556"/>
      <c r="M98" s="556"/>
      <c r="N98" s="556"/>
      <c r="O98" s="556"/>
      <c r="P98" s="557"/>
      <c r="Q98" s="7">
        <v>1</v>
      </c>
      <c r="R98" s="374"/>
      <c r="S98" s="374"/>
      <c r="T98" s="374"/>
      <c r="U98" s="374"/>
      <c r="V98" s="374"/>
      <c r="W98" s="374"/>
      <c r="X98" s="374"/>
      <c r="Y98" s="374"/>
      <c r="Z98" s="374"/>
    </row>
    <row r="99" spans="1:26" s="1" customFormat="1" ht="20.25" customHeight="1" x14ac:dyDescent="0.2">
      <c r="A99" s="5"/>
      <c r="B99" s="79" t="s">
        <v>872</v>
      </c>
      <c r="C99" s="560" t="s">
        <v>455</v>
      </c>
      <c r="D99" s="560"/>
      <c r="E99" s="560"/>
      <c r="F99" s="80"/>
      <c r="G99" s="80"/>
      <c r="H99" s="68"/>
      <c r="I99" s="555" t="s">
        <v>444</v>
      </c>
      <c r="J99" s="556" t="s">
        <v>873</v>
      </c>
      <c r="K99" s="556" t="s">
        <v>873</v>
      </c>
      <c r="L99" s="556" t="s">
        <v>873</v>
      </c>
      <c r="M99" s="556" t="s">
        <v>873</v>
      </c>
      <c r="N99" s="556" t="s">
        <v>873</v>
      </c>
      <c r="O99" s="556" t="s">
        <v>873</v>
      </c>
      <c r="P99" s="557" t="s">
        <v>873</v>
      </c>
      <c r="Q99" s="7">
        <v>1</v>
      </c>
      <c r="R99" s="374"/>
      <c r="S99" s="374"/>
      <c r="T99" s="374"/>
      <c r="U99" s="374"/>
      <c r="V99" s="374"/>
      <c r="W99" s="374"/>
      <c r="X99" s="374"/>
      <c r="Y99" s="374"/>
      <c r="Z99" s="374"/>
    </row>
    <row r="100" spans="1:26" s="1" customFormat="1" ht="20.25" customHeight="1" x14ac:dyDescent="0.2">
      <c r="A100" s="5"/>
      <c r="B100" s="79" t="s">
        <v>619</v>
      </c>
      <c r="C100" s="560" t="s">
        <v>456</v>
      </c>
      <c r="D100" s="560"/>
      <c r="E100" s="560"/>
      <c r="F100" s="80"/>
      <c r="G100" s="80"/>
      <c r="H100" s="68"/>
      <c r="I100" s="555" t="s">
        <v>444</v>
      </c>
      <c r="J100" s="556" t="s">
        <v>873</v>
      </c>
      <c r="K100" s="556" t="s">
        <v>873</v>
      </c>
      <c r="L100" s="556" t="s">
        <v>873</v>
      </c>
      <c r="M100" s="556" t="s">
        <v>873</v>
      </c>
      <c r="N100" s="556" t="s">
        <v>873</v>
      </c>
      <c r="O100" s="556" t="s">
        <v>873</v>
      </c>
      <c r="P100" s="557" t="s">
        <v>873</v>
      </c>
      <c r="Q100" s="7">
        <v>1</v>
      </c>
      <c r="R100" s="374"/>
      <c r="S100" s="374"/>
      <c r="T100" s="374"/>
      <c r="U100" s="374"/>
      <c r="V100" s="374"/>
      <c r="W100" s="374"/>
      <c r="X100" s="374"/>
      <c r="Y100" s="374"/>
      <c r="Z100" s="374"/>
    </row>
    <row r="101" spans="1:26" s="1" customFormat="1" ht="32.25" customHeight="1" x14ac:dyDescent="0.2">
      <c r="A101" s="5"/>
      <c r="B101" s="79" t="s">
        <v>621</v>
      </c>
      <c r="C101" s="560" t="s">
        <v>457</v>
      </c>
      <c r="D101" s="560"/>
      <c r="E101" s="560"/>
      <c r="F101" s="80"/>
      <c r="G101" s="80"/>
      <c r="H101" s="68" t="s">
        <v>57</v>
      </c>
      <c r="I101" s="555" t="s">
        <v>874</v>
      </c>
      <c r="J101" s="556"/>
      <c r="K101" s="556"/>
      <c r="L101" s="556"/>
      <c r="M101" s="556"/>
      <c r="N101" s="556"/>
      <c r="O101" s="556"/>
      <c r="P101" s="557"/>
      <c r="Q101" s="7">
        <v>1</v>
      </c>
      <c r="R101" s="374"/>
      <c r="S101" s="374"/>
      <c r="T101" s="374"/>
      <c r="U101" s="374"/>
      <c r="V101" s="374"/>
      <c r="W101" s="374"/>
      <c r="X101" s="374"/>
      <c r="Y101" s="374"/>
      <c r="Z101" s="374"/>
    </row>
    <row r="102" spans="1:26" s="1" customFormat="1" ht="19.5" customHeight="1" x14ac:dyDescent="0.2">
      <c r="A102" s="5"/>
      <c r="B102" s="79" t="s">
        <v>612</v>
      </c>
      <c r="C102" s="560" t="s">
        <v>2997</v>
      </c>
      <c r="D102" s="560"/>
      <c r="E102" s="560"/>
      <c r="F102" s="80"/>
      <c r="G102" s="80"/>
      <c r="H102" s="68" t="s">
        <v>57</v>
      </c>
      <c r="I102" s="255" t="s">
        <v>444</v>
      </c>
      <c r="J102" s="256"/>
      <c r="K102" s="256"/>
      <c r="L102" s="256"/>
      <c r="M102" s="256"/>
      <c r="N102" s="256"/>
      <c r="O102" s="256"/>
      <c r="P102" s="257"/>
      <c r="Q102" s="7">
        <v>1</v>
      </c>
      <c r="R102" s="374"/>
      <c r="S102" s="374"/>
      <c r="T102" s="374"/>
      <c r="U102" s="374"/>
      <c r="V102" s="374"/>
      <c r="W102" s="374"/>
      <c r="X102" s="374"/>
      <c r="Y102" s="374"/>
      <c r="Z102" s="374"/>
    </row>
    <row r="103" spans="1:26" s="1" customFormat="1" ht="20.25" customHeight="1" x14ac:dyDescent="0.2">
      <c r="A103" s="5"/>
      <c r="B103" s="79" t="s">
        <v>625</v>
      </c>
      <c r="C103" s="560" t="s">
        <v>2998</v>
      </c>
      <c r="D103" s="560"/>
      <c r="E103" s="560"/>
      <c r="F103" s="80"/>
      <c r="G103" s="80"/>
      <c r="H103" s="68"/>
      <c r="I103" s="255" t="s">
        <v>444</v>
      </c>
      <c r="J103" s="256"/>
      <c r="K103" s="256"/>
      <c r="L103" s="256"/>
      <c r="M103" s="256"/>
      <c r="N103" s="256"/>
      <c r="O103" s="256"/>
      <c r="P103" s="257"/>
      <c r="Q103" s="7">
        <v>1</v>
      </c>
      <c r="R103" s="374"/>
      <c r="S103" s="374"/>
      <c r="T103" s="374"/>
      <c r="U103" s="374"/>
      <c r="V103" s="374"/>
      <c r="W103" s="374"/>
      <c r="X103" s="374"/>
      <c r="Y103" s="374"/>
      <c r="Z103" s="374"/>
    </row>
    <row r="104" spans="1:26" s="1" customFormat="1" ht="20.25" customHeight="1" x14ac:dyDescent="0.2">
      <c r="A104" s="5"/>
      <c r="B104" s="79" t="s">
        <v>628</v>
      </c>
      <c r="C104" s="560" t="s">
        <v>728</v>
      </c>
      <c r="D104" s="560"/>
      <c r="E104" s="560"/>
      <c r="F104" s="80"/>
      <c r="G104" s="80"/>
      <c r="H104" s="68" t="s">
        <v>57</v>
      </c>
      <c r="I104" s="555" t="s">
        <v>875</v>
      </c>
      <c r="J104" s="556"/>
      <c r="K104" s="556"/>
      <c r="L104" s="556"/>
      <c r="M104" s="556"/>
      <c r="N104" s="556"/>
      <c r="O104" s="556"/>
      <c r="P104" s="557"/>
      <c r="Q104" s="7">
        <v>1</v>
      </c>
      <c r="R104" s="374"/>
      <c r="S104" s="374"/>
      <c r="T104" s="374"/>
      <c r="U104" s="374"/>
      <c r="V104" s="374"/>
      <c r="W104" s="374"/>
      <c r="X104" s="374"/>
      <c r="Y104" s="374"/>
      <c r="Z104" s="374"/>
    </row>
    <row r="105" spans="1:26" s="1" customFormat="1" ht="31.5" customHeight="1" x14ac:dyDescent="0.2">
      <c r="A105" s="5"/>
      <c r="B105" s="79" t="s">
        <v>630</v>
      </c>
      <c r="C105" s="560" t="s">
        <v>2999</v>
      </c>
      <c r="D105" s="560"/>
      <c r="E105" s="560"/>
      <c r="F105" s="80"/>
      <c r="G105" s="80"/>
      <c r="H105" s="68"/>
      <c r="I105" s="555" t="s">
        <v>2077</v>
      </c>
      <c r="J105" s="556"/>
      <c r="K105" s="556"/>
      <c r="L105" s="556"/>
      <c r="M105" s="556"/>
      <c r="N105" s="556"/>
      <c r="O105" s="556"/>
      <c r="P105" s="557"/>
      <c r="Q105" s="7">
        <v>1</v>
      </c>
      <c r="R105" s="374"/>
      <c r="S105" s="374"/>
      <c r="T105" s="374"/>
      <c r="U105" s="374"/>
      <c r="V105" s="374"/>
      <c r="W105" s="374"/>
      <c r="X105" s="374"/>
      <c r="Y105" s="374"/>
      <c r="Z105" s="374"/>
    </row>
    <row r="106" spans="1:26" s="1" customFormat="1" ht="20.25" customHeight="1" x14ac:dyDescent="0.2">
      <c r="A106" s="5"/>
      <c r="B106" s="79" t="s">
        <v>633</v>
      </c>
      <c r="C106" s="560" t="s">
        <v>3000</v>
      </c>
      <c r="D106" s="560"/>
      <c r="E106" s="560"/>
      <c r="F106" s="80"/>
      <c r="G106" s="80"/>
      <c r="H106" s="68"/>
      <c r="I106" s="555" t="s">
        <v>2078</v>
      </c>
      <c r="J106" s="556"/>
      <c r="K106" s="556"/>
      <c r="L106" s="556"/>
      <c r="M106" s="556"/>
      <c r="N106" s="556"/>
      <c r="O106" s="556"/>
      <c r="P106" s="557"/>
      <c r="Q106" s="7">
        <v>1</v>
      </c>
      <c r="R106" s="374"/>
      <c r="S106" s="374"/>
      <c r="T106" s="374"/>
      <c r="U106" s="374"/>
      <c r="V106" s="374"/>
      <c r="W106" s="374"/>
      <c r="X106" s="374"/>
      <c r="Y106" s="374"/>
      <c r="Z106" s="374"/>
    </row>
    <row r="107" spans="1:26" s="1" customFormat="1" ht="28.5" customHeight="1" x14ac:dyDescent="0.2">
      <c r="A107" s="5"/>
      <c r="B107" s="79" t="s">
        <v>635</v>
      </c>
      <c r="C107" s="573" t="s">
        <v>3001</v>
      </c>
      <c r="D107" s="560"/>
      <c r="E107" s="560"/>
      <c r="F107" s="80"/>
      <c r="G107" s="80"/>
      <c r="H107" s="68"/>
      <c r="I107" s="255" t="s">
        <v>444</v>
      </c>
      <c r="J107" s="256"/>
      <c r="K107" s="256"/>
      <c r="L107" s="256"/>
      <c r="M107" s="256"/>
      <c r="N107" s="256"/>
      <c r="O107" s="256"/>
      <c r="P107" s="257"/>
      <c r="Q107" s="7">
        <v>1</v>
      </c>
      <c r="R107" s="374"/>
      <c r="S107" s="374"/>
      <c r="T107" s="374"/>
      <c r="U107" s="374"/>
      <c r="V107" s="374"/>
      <c r="W107" s="374"/>
      <c r="X107" s="374"/>
      <c r="Y107" s="374"/>
      <c r="Z107" s="374"/>
    </row>
    <row r="108" spans="1:26" s="1" customFormat="1" ht="20.25" customHeight="1" x14ac:dyDescent="0.2">
      <c r="A108" s="5"/>
      <c r="B108" s="79" t="s">
        <v>877</v>
      </c>
      <c r="C108" s="560" t="s">
        <v>3002</v>
      </c>
      <c r="D108" s="560"/>
      <c r="E108" s="560"/>
      <c r="F108" s="80"/>
      <c r="G108" s="80"/>
      <c r="H108" s="68" t="s">
        <v>57</v>
      </c>
      <c r="I108" s="555" t="s">
        <v>876</v>
      </c>
      <c r="J108" s="556"/>
      <c r="K108" s="556"/>
      <c r="L108" s="556"/>
      <c r="M108" s="556"/>
      <c r="N108" s="556"/>
      <c r="O108" s="556"/>
      <c r="P108" s="557"/>
      <c r="Q108" s="7">
        <v>1</v>
      </c>
      <c r="R108" s="374"/>
      <c r="S108" s="374"/>
      <c r="T108" s="374"/>
      <c r="U108" s="374"/>
      <c r="V108" s="374"/>
      <c r="W108" s="374"/>
      <c r="X108" s="374"/>
      <c r="Y108" s="374"/>
      <c r="Z108" s="374"/>
    </row>
    <row r="109" spans="1:26" s="1" customFormat="1" ht="20.25" customHeight="1" x14ac:dyDescent="0.2">
      <c r="A109" s="5"/>
      <c r="B109" s="79" t="s">
        <v>878</v>
      </c>
      <c r="C109" s="560" t="s">
        <v>3003</v>
      </c>
      <c r="D109" s="560"/>
      <c r="E109" s="560"/>
      <c r="F109" s="80"/>
      <c r="G109" s="80"/>
      <c r="H109" s="68"/>
      <c r="I109" s="555" t="s">
        <v>876</v>
      </c>
      <c r="J109" s="556"/>
      <c r="K109" s="556"/>
      <c r="L109" s="556"/>
      <c r="M109" s="556"/>
      <c r="N109" s="556"/>
      <c r="O109" s="556"/>
      <c r="P109" s="557"/>
      <c r="Q109" s="7">
        <v>1</v>
      </c>
      <c r="R109" s="374"/>
      <c r="S109" s="374"/>
      <c r="T109" s="374"/>
      <c r="U109" s="374"/>
      <c r="V109" s="374"/>
      <c r="W109" s="374"/>
      <c r="X109" s="374"/>
      <c r="Y109" s="374"/>
      <c r="Z109" s="374"/>
    </row>
    <row r="110" spans="1:26" s="1" customFormat="1" ht="20.25" customHeight="1" x14ac:dyDescent="0.2">
      <c r="A110" s="5"/>
      <c r="B110" s="79" t="s">
        <v>877</v>
      </c>
      <c r="C110" s="560" t="s">
        <v>3004</v>
      </c>
      <c r="D110" s="560"/>
      <c r="E110" s="560"/>
      <c r="F110" s="80"/>
      <c r="G110" s="80"/>
      <c r="H110" s="68"/>
      <c r="I110" s="555" t="s">
        <v>879</v>
      </c>
      <c r="J110" s="556"/>
      <c r="K110" s="556"/>
      <c r="L110" s="556"/>
      <c r="M110" s="556"/>
      <c r="N110" s="556"/>
      <c r="O110" s="556"/>
      <c r="P110" s="557"/>
      <c r="Q110" s="7">
        <v>1</v>
      </c>
      <c r="R110" s="374"/>
      <c r="S110" s="374"/>
      <c r="T110" s="374"/>
      <c r="U110" s="374"/>
      <c r="V110" s="374"/>
      <c r="W110" s="374"/>
      <c r="X110" s="374"/>
      <c r="Y110" s="374"/>
      <c r="Z110" s="374"/>
    </row>
    <row r="111" spans="1:26" s="1" customFormat="1" ht="74.25" customHeight="1" x14ac:dyDescent="0.2">
      <c r="A111" s="5"/>
      <c r="B111" s="79" t="s">
        <v>2228</v>
      </c>
      <c r="C111" s="560" t="s">
        <v>880</v>
      </c>
      <c r="D111" s="560"/>
      <c r="E111" s="560"/>
      <c r="F111" s="80"/>
      <c r="G111" s="80"/>
      <c r="H111" s="68"/>
      <c r="I111" s="555" t="s">
        <v>3006</v>
      </c>
      <c r="J111" s="556"/>
      <c r="K111" s="556"/>
      <c r="L111" s="556"/>
      <c r="M111" s="556"/>
      <c r="N111" s="556"/>
      <c r="O111" s="556"/>
      <c r="P111" s="557"/>
      <c r="Q111" s="7">
        <v>1</v>
      </c>
      <c r="R111" s="374"/>
      <c r="S111" s="374"/>
      <c r="T111" s="374"/>
      <c r="U111" s="374"/>
      <c r="V111" s="374"/>
      <c r="W111" s="374"/>
      <c r="X111" s="374"/>
      <c r="Y111" s="374"/>
      <c r="Z111" s="374"/>
    </row>
    <row r="112" spans="1:26" s="1" customFormat="1" ht="31.5" customHeight="1" x14ac:dyDescent="0.2">
      <c r="A112" s="5"/>
      <c r="B112" s="79" t="s">
        <v>2229</v>
      </c>
      <c r="C112" s="560" t="s">
        <v>881</v>
      </c>
      <c r="D112" s="560"/>
      <c r="E112" s="560"/>
      <c r="F112" s="80"/>
      <c r="G112" s="80"/>
      <c r="H112" s="68"/>
      <c r="I112" s="555" t="s">
        <v>882</v>
      </c>
      <c r="J112" s="556" t="s">
        <v>883</v>
      </c>
      <c r="K112" s="556" t="s">
        <v>883</v>
      </c>
      <c r="L112" s="556" t="s">
        <v>883</v>
      </c>
      <c r="M112" s="556" t="s">
        <v>883</v>
      </c>
      <c r="N112" s="556" t="s">
        <v>883</v>
      </c>
      <c r="O112" s="556" t="s">
        <v>883</v>
      </c>
      <c r="P112" s="557" t="s">
        <v>883</v>
      </c>
      <c r="Q112" s="7">
        <v>1</v>
      </c>
      <c r="R112" s="374"/>
      <c r="S112" s="374"/>
      <c r="T112" s="374"/>
      <c r="U112" s="374"/>
      <c r="V112" s="374"/>
      <c r="W112" s="374"/>
      <c r="X112" s="374"/>
      <c r="Y112" s="374"/>
      <c r="Z112" s="374"/>
    </row>
    <row r="113" spans="1:26" s="1" customFormat="1" ht="20.25" customHeight="1" x14ac:dyDescent="0.2">
      <c r="A113" s="5"/>
      <c r="B113" s="79" t="s">
        <v>2230</v>
      </c>
      <c r="C113" s="560" t="s">
        <v>884</v>
      </c>
      <c r="D113" s="560"/>
      <c r="E113" s="560"/>
      <c r="F113" s="80"/>
      <c r="G113" s="80"/>
      <c r="H113" s="68"/>
      <c r="I113" s="555" t="s">
        <v>885</v>
      </c>
      <c r="J113" s="556" t="s">
        <v>882</v>
      </c>
      <c r="K113" s="556" t="s">
        <v>882</v>
      </c>
      <c r="L113" s="556" t="s">
        <v>882</v>
      </c>
      <c r="M113" s="556" t="s">
        <v>882</v>
      </c>
      <c r="N113" s="556" t="s">
        <v>882</v>
      </c>
      <c r="O113" s="556" t="s">
        <v>882</v>
      </c>
      <c r="P113" s="557" t="s">
        <v>882</v>
      </c>
      <c r="Q113" s="7">
        <v>1</v>
      </c>
      <c r="R113" s="374"/>
      <c r="S113" s="374"/>
      <c r="T113" s="374"/>
      <c r="U113" s="374"/>
      <c r="V113" s="374"/>
      <c r="W113" s="374"/>
      <c r="X113" s="374"/>
      <c r="Y113" s="374"/>
      <c r="Z113" s="374"/>
    </row>
    <row r="114" spans="1:26" s="1" customFormat="1" ht="32.25" customHeight="1" x14ac:dyDescent="0.2">
      <c r="A114" s="5"/>
      <c r="B114" s="79" t="s">
        <v>2231</v>
      </c>
      <c r="C114" s="560" t="s">
        <v>886</v>
      </c>
      <c r="D114" s="560"/>
      <c r="E114" s="560"/>
      <c r="F114" s="80"/>
      <c r="G114" s="80"/>
      <c r="H114" s="68"/>
      <c r="I114" s="555" t="s">
        <v>887</v>
      </c>
      <c r="J114" s="556" t="s">
        <v>885</v>
      </c>
      <c r="K114" s="556" t="s">
        <v>885</v>
      </c>
      <c r="L114" s="556" t="s">
        <v>885</v>
      </c>
      <c r="M114" s="556" t="s">
        <v>885</v>
      </c>
      <c r="N114" s="556" t="s">
        <v>885</v>
      </c>
      <c r="O114" s="556" t="s">
        <v>885</v>
      </c>
      <c r="P114" s="557" t="s">
        <v>885</v>
      </c>
      <c r="Q114" s="7">
        <v>1</v>
      </c>
      <c r="R114" s="374"/>
      <c r="S114" s="374"/>
      <c r="T114" s="374"/>
      <c r="U114" s="374"/>
      <c r="V114" s="374"/>
      <c r="W114" s="374"/>
      <c r="X114" s="374"/>
      <c r="Y114" s="374"/>
      <c r="Z114" s="374"/>
    </row>
    <row r="115" spans="1:26" s="1" customFormat="1" ht="48" customHeight="1" x14ac:dyDescent="0.2">
      <c r="A115" s="5"/>
      <c r="B115" s="79" t="s">
        <v>2232</v>
      </c>
      <c r="C115" s="560" t="s">
        <v>888</v>
      </c>
      <c r="D115" s="560"/>
      <c r="E115" s="560"/>
      <c r="F115" s="80"/>
      <c r="G115" s="80"/>
      <c r="H115" s="68"/>
      <c r="I115" s="555" t="s">
        <v>1933</v>
      </c>
      <c r="J115" s="556" t="s">
        <v>887</v>
      </c>
      <c r="K115" s="556" t="s">
        <v>887</v>
      </c>
      <c r="L115" s="556" t="s">
        <v>887</v>
      </c>
      <c r="M115" s="556" t="s">
        <v>887</v>
      </c>
      <c r="N115" s="556" t="s">
        <v>887</v>
      </c>
      <c r="O115" s="556" t="s">
        <v>887</v>
      </c>
      <c r="P115" s="557" t="s">
        <v>887</v>
      </c>
      <c r="Q115" s="137">
        <v>1</v>
      </c>
      <c r="R115" s="374"/>
      <c r="S115" s="374"/>
      <c r="T115" s="374"/>
      <c r="U115" s="374"/>
      <c r="V115" s="374"/>
      <c r="W115" s="374"/>
      <c r="X115" s="374"/>
      <c r="Y115" s="374"/>
      <c r="Z115" s="374"/>
    </row>
    <row r="116" spans="1:26" s="1" customFormat="1" ht="27" customHeight="1" x14ac:dyDescent="0.2">
      <c r="B116" s="558" t="s">
        <v>92</v>
      </c>
      <c r="C116" s="559"/>
      <c r="D116" s="559"/>
      <c r="E116" s="559"/>
      <c r="F116" s="559"/>
      <c r="G116" s="559"/>
      <c r="H116" s="559"/>
      <c r="I116" s="559"/>
      <c r="J116" s="559"/>
      <c r="K116" s="559"/>
      <c r="L116" s="559"/>
      <c r="M116" s="559"/>
      <c r="N116" s="559"/>
      <c r="O116" s="559"/>
      <c r="P116" s="559"/>
      <c r="Q116" s="7">
        <f>COUNTIF(Q78:Q115,"N/A")</f>
        <v>0</v>
      </c>
      <c r="R116" s="567"/>
      <c r="S116" s="567"/>
      <c r="T116" s="567"/>
      <c r="U116" s="567"/>
      <c r="V116" s="567"/>
      <c r="W116" s="567"/>
      <c r="X116" s="567"/>
      <c r="Y116" s="567"/>
      <c r="Z116" s="567"/>
    </row>
    <row r="117" spans="1:26" s="1" customFormat="1" ht="27" customHeight="1" x14ac:dyDescent="0.2">
      <c r="B117" s="558" t="s">
        <v>812</v>
      </c>
      <c r="C117" s="559"/>
      <c r="D117" s="559"/>
      <c r="E117" s="559"/>
      <c r="F117" s="559"/>
      <c r="G117" s="559"/>
      <c r="H117" s="559"/>
      <c r="I117" s="559"/>
      <c r="J117" s="559"/>
      <c r="K117" s="559"/>
      <c r="L117" s="559"/>
      <c r="M117" s="559"/>
      <c r="N117" s="559"/>
      <c r="O117" s="559"/>
      <c r="P117" s="559"/>
      <c r="Q117" s="7">
        <f>COUNTIFS(H78:H115,"M",Q78:Q115,"N/A")</f>
        <v>0</v>
      </c>
      <c r="R117" s="567"/>
      <c r="S117" s="567"/>
      <c r="T117" s="567"/>
      <c r="U117" s="567"/>
      <c r="V117" s="567"/>
      <c r="W117" s="567"/>
      <c r="X117" s="567"/>
      <c r="Y117" s="567"/>
      <c r="Z117" s="567"/>
    </row>
    <row r="118" spans="1:26" s="1" customFormat="1" ht="26.25" customHeight="1" x14ac:dyDescent="0.2">
      <c r="B118" s="558" t="s">
        <v>813</v>
      </c>
      <c r="C118" s="559"/>
      <c r="D118" s="559"/>
      <c r="E118" s="559"/>
      <c r="F118" s="559"/>
      <c r="G118" s="559"/>
      <c r="H118" s="559"/>
      <c r="I118" s="559"/>
      <c r="J118" s="559"/>
      <c r="K118" s="559"/>
      <c r="L118" s="559"/>
      <c r="M118" s="559"/>
      <c r="N118" s="559"/>
      <c r="O118" s="559"/>
      <c r="P118" s="559"/>
      <c r="Q118" s="7">
        <f>COUNTIFS(H78:H115,"M",Q78:Q115,"1")</f>
        <v>12</v>
      </c>
      <c r="R118" s="567"/>
      <c r="S118" s="567"/>
      <c r="T118" s="567"/>
      <c r="U118" s="567"/>
      <c r="V118" s="567"/>
      <c r="W118" s="567"/>
      <c r="X118" s="567"/>
      <c r="Y118" s="567"/>
      <c r="Z118" s="567"/>
    </row>
    <row r="119" spans="1:26" s="1" customFormat="1" ht="27" customHeight="1" x14ac:dyDescent="0.2">
      <c r="B119" s="262" t="s">
        <v>93</v>
      </c>
      <c r="C119" s="263"/>
      <c r="D119" s="263"/>
      <c r="E119" s="263"/>
      <c r="F119" s="263"/>
      <c r="G119" s="263"/>
      <c r="H119" s="263"/>
      <c r="I119" s="263"/>
      <c r="J119" s="263"/>
      <c r="K119" s="263"/>
      <c r="L119" s="263"/>
      <c r="M119" s="263"/>
      <c r="N119" s="263"/>
      <c r="O119" s="263"/>
      <c r="P119" s="263"/>
      <c r="Q119" s="7">
        <f>SUM(Q78:Q115)</f>
        <v>37</v>
      </c>
      <c r="R119" s="266"/>
      <c r="S119" s="266"/>
      <c r="T119" s="266"/>
      <c r="U119" s="266"/>
      <c r="V119" s="266"/>
      <c r="W119" s="266"/>
      <c r="X119" s="266"/>
      <c r="Y119" s="266"/>
      <c r="Z119" s="266"/>
    </row>
    <row r="120" spans="1:26" s="1" customFormat="1" ht="24.95" customHeight="1" x14ac:dyDescent="0.2">
      <c r="B120" s="78" t="s">
        <v>927</v>
      </c>
      <c r="C120" s="574" t="s">
        <v>818</v>
      </c>
      <c r="D120" s="575"/>
      <c r="E120" s="575"/>
      <c r="F120" s="575"/>
      <c r="G120" s="575"/>
      <c r="H120" s="575"/>
      <c r="I120" s="575"/>
      <c r="J120" s="575"/>
      <c r="K120" s="575"/>
      <c r="L120" s="575"/>
      <c r="M120" s="575"/>
      <c r="N120" s="575"/>
      <c r="O120" s="575"/>
      <c r="P120" s="575"/>
      <c r="Q120" s="108"/>
      <c r="R120" s="604"/>
      <c r="S120" s="604"/>
      <c r="T120" s="604"/>
      <c r="U120" s="604"/>
      <c r="V120" s="604"/>
      <c r="W120" s="604"/>
      <c r="X120" s="604"/>
      <c r="Y120" s="604"/>
      <c r="Z120" s="604"/>
    </row>
    <row r="121" spans="1:26" s="1" customFormat="1" ht="48" customHeight="1" x14ac:dyDescent="0.2">
      <c r="A121" s="5"/>
      <c r="B121" s="79" t="s">
        <v>2233</v>
      </c>
      <c r="C121" s="560" t="s">
        <v>890</v>
      </c>
      <c r="D121" s="560"/>
      <c r="E121" s="560"/>
      <c r="F121" s="80"/>
      <c r="G121" s="80"/>
      <c r="H121" s="82"/>
      <c r="I121" s="555" t="s">
        <v>2807</v>
      </c>
      <c r="J121" s="556"/>
      <c r="K121" s="556"/>
      <c r="L121" s="556"/>
      <c r="M121" s="556"/>
      <c r="N121" s="556"/>
      <c r="O121" s="556"/>
      <c r="P121" s="557"/>
      <c r="Q121" s="65"/>
      <c r="R121" s="374"/>
      <c r="S121" s="374"/>
      <c r="T121" s="374"/>
      <c r="U121" s="374"/>
      <c r="V121" s="374"/>
      <c r="W121" s="374"/>
      <c r="X121" s="374"/>
      <c r="Y121" s="374"/>
      <c r="Z121" s="374"/>
    </row>
    <row r="122" spans="1:26" s="1" customFormat="1" ht="48" customHeight="1" x14ac:dyDescent="0.2">
      <c r="A122" s="5"/>
      <c r="B122" s="79" t="s">
        <v>55</v>
      </c>
      <c r="C122" s="560" t="s">
        <v>2983</v>
      </c>
      <c r="D122" s="560"/>
      <c r="E122" s="560"/>
      <c r="F122" s="80"/>
      <c r="G122" s="80"/>
      <c r="H122" s="83"/>
      <c r="I122" s="555" t="s">
        <v>2823</v>
      </c>
      <c r="J122" s="556" t="s">
        <v>891</v>
      </c>
      <c r="K122" s="556" t="s">
        <v>891</v>
      </c>
      <c r="L122" s="556" t="s">
        <v>891</v>
      </c>
      <c r="M122" s="556" t="s">
        <v>891</v>
      </c>
      <c r="N122" s="556" t="s">
        <v>891</v>
      </c>
      <c r="O122" s="556" t="s">
        <v>891</v>
      </c>
      <c r="P122" s="557" t="s">
        <v>891</v>
      </c>
      <c r="Q122" s="7">
        <v>1</v>
      </c>
      <c r="R122" s="374"/>
      <c r="S122" s="374"/>
      <c r="T122" s="374"/>
      <c r="U122" s="374"/>
      <c r="V122" s="374"/>
      <c r="W122" s="374"/>
      <c r="X122" s="374"/>
      <c r="Y122" s="374"/>
      <c r="Z122" s="374"/>
    </row>
    <row r="123" spans="1:26" s="1" customFormat="1" ht="34.5" customHeight="1" x14ac:dyDescent="0.2">
      <c r="A123" s="5"/>
      <c r="B123" s="79" t="s">
        <v>58</v>
      </c>
      <c r="C123" s="560" t="s">
        <v>2985</v>
      </c>
      <c r="D123" s="560"/>
      <c r="E123" s="560"/>
      <c r="F123" s="80"/>
      <c r="G123" s="80"/>
      <c r="H123" s="83"/>
      <c r="I123" s="555" t="s">
        <v>2824</v>
      </c>
      <c r="J123" s="556" t="s">
        <v>892</v>
      </c>
      <c r="K123" s="556" t="s">
        <v>892</v>
      </c>
      <c r="L123" s="556" t="s">
        <v>892</v>
      </c>
      <c r="M123" s="556" t="s">
        <v>892</v>
      </c>
      <c r="N123" s="556" t="s">
        <v>892</v>
      </c>
      <c r="O123" s="556" t="s">
        <v>892</v>
      </c>
      <c r="P123" s="557" t="s">
        <v>892</v>
      </c>
      <c r="Q123" s="7">
        <v>1</v>
      </c>
      <c r="R123" s="374"/>
      <c r="S123" s="374"/>
      <c r="T123" s="374"/>
      <c r="U123" s="374"/>
      <c r="V123" s="374"/>
      <c r="W123" s="374"/>
      <c r="X123" s="374"/>
      <c r="Y123" s="374"/>
      <c r="Z123" s="374"/>
    </row>
    <row r="124" spans="1:26" s="1" customFormat="1" ht="20.25" customHeight="1" x14ac:dyDescent="0.2">
      <c r="A124" s="5"/>
      <c r="B124" s="79" t="s">
        <v>59</v>
      </c>
      <c r="C124" s="560" t="s">
        <v>2994</v>
      </c>
      <c r="D124" s="560"/>
      <c r="E124" s="560"/>
      <c r="F124" s="80"/>
      <c r="G124" s="80"/>
      <c r="H124" s="83"/>
      <c r="I124" s="555" t="s">
        <v>893</v>
      </c>
      <c r="J124" s="556" t="s">
        <v>894</v>
      </c>
      <c r="K124" s="556" t="s">
        <v>894</v>
      </c>
      <c r="L124" s="556" t="s">
        <v>894</v>
      </c>
      <c r="M124" s="556" t="s">
        <v>894</v>
      </c>
      <c r="N124" s="556" t="s">
        <v>894</v>
      </c>
      <c r="O124" s="556" t="s">
        <v>894</v>
      </c>
      <c r="P124" s="557" t="s">
        <v>894</v>
      </c>
      <c r="Q124" s="7">
        <v>1</v>
      </c>
      <c r="R124" s="374"/>
      <c r="S124" s="374"/>
      <c r="T124" s="374"/>
      <c r="U124" s="374"/>
      <c r="V124" s="374"/>
      <c r="W124" s="374"/>
      <c r="X124" s="374"/>
      <c r="Y124" s="374"/>
      <c r="Z124" s="374"/>
    </row>
    <row r="125" spans="1:26" s="1" customFormat="1" ht="20.25" customHeight="1" x14ac:dyDescent="0.2">
      <c r="A125" s="5"/>
      <c r="B125" s="79" t="s">
        <v>61</v>
      </c>
      <c r="C125" s="560" t="s">
        <v>728</v>
      </c>
      <c r="D125" s="560"/>
      <c r="E125" s="560"/>
      <c r="F125" s="80"/>
      <c r="G125" s="80"/>
      <c r="H125" s="83"/>
      <c r="I125" s="255" t="s">
        <v>444</v>
      </c>
      <c r="J125" s="256"/>
      <c r="K125" s="256"/>
      <c r="L125" s="256"/>
      <c r="M125" s="256"/>
      <c r="N125" s="256"/>
      <c r="O125" s="256"/>
      <c r="P125" s="257"/>
      <c r="Q125" s="7">
        <v>1</v>
      </c>
      <c r="R125" s="374"/>
      <c r="S125" s="374"/>
      <c r="T125" s="374"/>
      <c r="U125" s="374"/>
      <c r="V125" s="374"/>
      <c r="W125" s="374"/>
      <c r="X125" s="374"/>
      <c r="Y125" s="374"/>
      <c r="Z125" s="374"/>
    </row>
    <row r="126" spans="1:26" s="1" customFormat="1" ht="20.25" customHeight="1" x14ac:dyDescent="0.2">
      <c r="A126" s="5"/>
      <c r="B126" s="79" t="s">
        <v>63</v>
      </c>
      <c r="C126" s="560" t="s">
        <v>3008</v>
      </c>
      <c r="D126" s="560"/>
      <c r="E126" s="560"/>
      <c r="F126" s="80"/>
      <c r="G126" s="80"/>
      <c r="H126" s="83"/>
      <c r="I126" s="555" t="s">
        <v>3007</v>
      </c>
      <c r="J126" s="556"/>
      <c r="K126" s="556"/>
      <c r="L126" s="556"/>
      <c r="M126" s="556"/>
      <c r="N126" s="556"/>
      <c r="O126" s="556"/>
      <c r="P126" s="557"/>
      <c r="Q126" s="137">
        <v>1</v>
      </c>
      <c r="R126" s="374"/>
      <c r="S126" s="374"/>
      <c r="T126" s="374"/>
      <c r="U126" s="374"/>
      <c r="V126" s="374"/>
      <c r="W126" s="374"/>
      <c r="X126" s="374"/>
      <c r="Y126" s="374"/>
      <c r="Z126" s="374"/>
    </row>
    <row r="127" spans="1:26" s="1" customFormat="1" ht="27" customHeight="1" x14ac:dyDescent="0.2">
      <c r="B127" s="558" t="s">
        <v>92</v>
      </c>
      <c r="C127" s="559"/>
      <c r="D127" s="559"/>
      <c r="E127" s="559"/>
      <c r="F127" s="559"/>
      <c r="G127" s="559"/>
      <c r="H127" s="559"/>
      <c r="I127" s="559"/>
      <c r="J127" s="559"/>
      <c r="K127" s="559"/>
      <c r="L127" s="559"/>
      <c r="M127" s="559"/>
      <c r="N127" s="559"/>
      <c r="O127" s="559"/>
      <c r="P127" s="559"/>
      <c r="Q127" s="7">
        <f>COUNTIF(Q121:Q126,"N/A")</f>
        <v>0</v>
      </c>
      <c r="R127" s="567"/>
      <c r="S127" s="567"/>
      <c r="T127" s="567"/>
      <c r="U127" s="567"/>
      <c r="V127" s="567"/>
      <c r="W127" s="567"/>
      <c r="X127" s="567"/>
      <c r="Y127" s="567"/>
      <c r="Z127" s="567"/>
    </row>
    <row r="128" spans="1:26" s="1" customFormat="1" ht="27" customHeight="1" x14ac:dyDescent="0.2">
      <c r="B128" s="558" t="s">
        <v>812</v>
      </c>
      <c r="C128" s="559"/>
      <c r="D128" s="559"/>
      <c r="E128" s="559"/>
      <c r="F128" s="559"/>
      <c r="G128" s="559"/>
      <c r="H128" s="559"/>
      <c r="I128" s="559"/>
      <c r="J128" s="559"/>
      <c r="K128" s="559"/>
      <c r="L128" s="559"/>
      <c r="M128" s="559"/>
      <c r="N128" s="559"/>
      <c r="O128" s="559"/>
      <c r="P128" s="559"/>
      <c r="Q128" s="7">
        <f>COUNTIFS(H121:H126,"M",Q121:Q126,"N/A")</f>
        <v>0</v>
      </c>
      <c r="R128" s="567"/>
      <c r="S128" s="567"/>
      <c r="T128" s="567"/>
      <c r="U128" s="567"/>
      <c r="V128" s="567"/>
      <c r="W128" s="567"/>
      <c r="X128" s="567"/>
      <c r="Y128" s="567"/>
      <c r="Z128" s="567"/>
    </row>
    <row r="129" spans="1:26" s="1" customFormat="1" ht="26.25" customHeight="1" x14ac:dyDescent="0.2">
      <c r="B129" s="558" t="s">
        <v>813</v>
      </c>
      <c r="C129" s="559"/>
      <c r="D129" s="559"/>
      <c r="E129" s="559"/>
      <c r="F129" s="559"/>
      <c r="G129" s="559"/>
      <c r="H129" s="559"/>
      <c r="I129" s="559"/>
      <c r="J129" s="559"/>
      <c r="K129" s="559"/>
      <c r="L129" s="559"/>
      <c r="M129" s="559"/>
      <c r="N129" s="559"/>
      <c r="O129" s="559"/>
      <c r="P129" s="559"/>
      <c r="Q129" s="7">
        <f>COUNTIFS(H121:H126,"M",Q121:Q126,"1")</f>
        <v>0</v>
      </c>
      <c r="R129" s="567"/>
      <c r="S129" s="567"/>
      <c r="T129" s="567"/>
      <c r="U129" s="567"/>
      <c r="V129" s="567"/>
      <c r="W129" s="567"/>
      <c r="X129" s="567"/>
      <c r="Y129" s="567"/>
      <c r="Z129" s="567"/>
    </row>
    <row r="130" spans="1:26" s="1" customFormat="1" ht="27" customHeight="1" x14ac:dyDescent="0.2">
      <c r="B130" s="262" t="s">
        <v>93</v>
      </c>
      <c r="C130" s="263"/>
      <c r="D130" s="263"/>
      <c r="E130" s="263"/>
      <c r="F130" s="263"/>
      <c r="G130" s="263"/>
      <c r="H130" s="263"/>
      <c r="I130" s="263"/>
      <c r="J130" s="263"/>
      <c r="K130" s="263"/>
      <c r="L130" s="263"/>
      <c r="M130" s="263"/>
      <c r="N130" s="263"/>
      <c r="O130" s="263"/>
      <c r="P130" s="263"/>
      <c r="Q130" s="7">
        <f>SUM(Q121:Q126)</f>
        <v>5</v>
      </c>
      <c r="R130" s="266"/>
      <c r="S130" s="266"/>
      <c r="T130" s="266"/>
      <c r="U130" s="266"/>
      <c r="V130" s="266"/>
      <c r="W130" s="266"/>
      <c r="X130" s="266"/>
      <c r="Y130" s="266"/>
      <c r="Z130" s="266"/>
    </row>
    <row r="131" spans="1:26" s="1" customFormat="1" ht="20.25" customHeight="1" x14ac:dyDescent="0.2">
      <c r="B131" s="78" t="s">
        <v>930</v>
      </c>
      <c r="C131" s="574" t="s">
        <v>383</v>
      </c>
      <c r="D131" s="575"/>
      <c r="E131" s="575"/>
      <c r="F131" s="575"/>
      <c r="G131" s="575"/>
      <c r="H131" s="575"/>
      <c r="I131" s="575"/>
      <c r="J131" s="575"/>
      <c r="K131" s="575"/>
      <c r="L131" s="575"/>
      <c r="M131" s="575"/>
      <c r="N131" s="575"/>
      <c r="O131" s="575"/>
      <c r="P131" s="576"/>
      <c r="Q131" s="108"/>
      <c r="R131" s="604"/>
      <c r="S131" s="604"/>
      <c r="T131" s="604"/>
      <c r="U131" s="604"/>
      <c r="V131" s="604"/>
      <c r="W131" s="604"/>
      <c r="X131" s="604"/>
      <c r="Y131" s="604"/>
      <c r="Z131" s="604"/>
    </row>
    <row r="132" spans="1:26" s="1" customFormat="1" ht="75" customHeight="1" x14ac:dyDescent="0.2">
      <c r="A132" s="5"/>
      <c r="B132" s="79" t="s">
        <v>2234</v>
      </c>
      <c r="C132" s="560" t="s">
        <v>896</v>
      </c>
      <c r="D132" s="560"/>
      <c r="E132" s="560"/>
      <c r="F132" s="80"/>
      <c r="G132" s="80"/>
      <c r="H132" s="82"/>
      <c r="I132" s="555" t="s">
        <v>1934</v>
      </c>
      <c r="J132" s="556" t="s">
        <v>383</v>
      </c>
      <c r="K132" s="556" t="s">
        <v>383</v>
      </c>
      <c r="L132" s="556" t="s">
        <v>383</v>
      </c>
      <c r="M132" s="556" t="s">
        <v>383</v>
      </c>
      <c r="N132" s="556" t="s">
        <v>383</v>
      </c>
      <c r="O132" s="556" t="s">
        <v>383</v>
      </c>
      <c r="P132" s="557" t="s">
        <v>383</v>
      </c>
      <c r="Q132" s="65"/>
      <c r="R132" s="374"/>
      <c r="S132" s="374"/>
      <c r="T132" s="374"/>
      <c r="U132" s="374"/>
      <c r="V132" s="374"/>
      <c r="W132" s="374"/>
      <c r="X132" s="374"/>
      <c r="Y132" s="374"/>
      <c r="Z132" s="374"/>
    </row>
    <row r="133" spans="1:26" s="1" customFormat="1" ht="20.25" customHeight="1" x14ac:dyDescent="0.2">
      <c r="A133" s="5"/>
      <c r="B133" s="79" t="s">
        <v>55</v>
      </c>
      <c r="C133" s="560" t="s">
        <v>481</v>
      </c>
      <c r="D133" s="560"/>
      <c r="E133" s="560"/>
      <c r="F133" s="80"/>
      <c r="G133" s="80"/>
      <c r="H133" s="77" t="s">
        <v>57</v>
      </c>
      <c r="I133" s="555" t="s">
        <v>897</v>
      </c>
      <c r="J133" s="556" t="s">
        <v>898</v>
      </c>
      <c r="K133" s="556" t="s">
        <v>898</v>
      </c>
      <c r="L133" s="556" t="s">
        <v>898</v>
      </c>
      <c r="M133" s="556" t="s">
        <v>898</v>
      </c>
      <c r="N133" s="556" t="s">
        <v>898</v>
      </c>
      <c r="O133" s="556" t="s">
        <v>898</v>
      </c>
      <c r="P133" s="557" t="s">
        <v>898</v>
      </c>
      <c r="Q133" s="7">
        <v>1</v>
      </c>
      <c r="R133" s="374"/>
      <c r="S133" s="374"/>
      <c r="T133" s="374"/>
      <c r="U133" s="374"/>
      <c r="V133" s="374"/>
      <c r="W133" s="374"/>
      <c r="X133" s="374"/>
      <c r="Y133" s="374"/>
      <c r="Z133" s="374"/>
    </row>
    <row r="134" spans="1:26" s="1" customFormat="1" ht="20.25" customHeight="1" x14ac:dyDescent="0.2">
      <c r="A134" s="5"/>
      <c r="B134" s="79" t="s">
        <v>58</v>
      </c>
      <c r="C134" s="560" t="s">
        <v>483</v>
      </c>
      <c r="D134" s="560"/>
      <c r="E134" s="560"/>
      <c r="F134" s="80"/>
      <c r="G134" s="80"/>
      <c r="H134" s="77" t="s">
        <v>57</v>
      </c>
      <c r="I134" s="555" t="s">
        <v>899</v>
      </c>
      <c r="J134" s="556" t="s">
        <v>900</v>
      </c>
      <c r="K134" s="556" t="s">
        <v>900</v>
      </c>
      <c r="L134" s="556" t="s">
        <v>900</v>
      </c>
      <c r="M134" s="556" t="s">
        <v>900</v>
      </c>
      <c r="N134" s="556" t="s">
        <v>900</v>
      </c>
      <c r="O134" s="556" t="s">
        <v>900</v>
      </c>
      <c r="P134" s="557" t="s">
        <v>900</v>
      </c>
      <c r="Q134" s="7">
        <v>1</v>
      </c>
      <c r="R134" s="374"/>
      <c r="S134" s="374"/>
      <c r="T134" s="374"/>
      <c r="U134" s="374"/>
      <c r="V134" s="374"/>
      <c r="W134" s="374"/>
      <c r="X134" s="374"/>
      <c r="Y134" s="374"/>
      <c r="Z134" s="374"/>
    </row>
    <row r="135" spans="1:26" s="1" customFormat="1" ht="32.25" customHeight="1" x14ac:dyDescent="0.2">
      <c r="A135" s="5"/>
      <c r="B135" s="79" t="s">
        <v>59</v>
      </c>
      <c r="C135" s="560" t="s">
        <v>485</v>
      </c>
      <c r="D135" s="560"/>
      <c r="E135" s="560"/>
      <c r="F135" s="80"/>
      <c r="G135" s="80"/>
      <c r="H135" s="77" t="s">
        <v>57</v>
      </c>
      <c r="I135" s="555" t="s">
        <v>2079</v>
      </c>
      <c r="J135" s="556" t="s">
        <v>902</v>
      </c>
      <c r="K135" s="556" t="s">
        <v>902</v>
      </c>
      <c r="L135" s="556" t="s">
        <v>902</v>
      </c>
      <c r="M135" s="556" t="s">
        <v>902</v>
      </c>
      <c r="N135" s="556" t="s">
        <v>902</v>
      </c>
      <c r="O135" s="556" t="s">
        <v>902</v>
      </c>
      <c r="P135" s="557" t="s">
        <v>902</v>
      </c>
      <c r="Q135" s="7">
        <v>1</v>
      </c>
      <c r="R135" s="374"/>
      <c r="S135" s="374"/>
      <c r="T135" s="374"/>
      <c r="U135" s="374"/>
      <c r="V135" s="374"/>
      <c r="W135" s="374"/>
      <c r="X135" s="374"/>
      <c r="Y135" s="374"/>
      <c r="Z135" s="374"/>
    </row>
    <row r="136" spans="1:26" s="1" customFormat="1" ht="32.25" customHeight="1" x14ac:dyDescent="0.2">
      <c r="A136" s="5"/>
      <c r="B136" s="79" t="s">
        <v>61</v>
      </c>
      <c r="C136" s="560" t="s">
        <v>3009</v>
      </c>
      <c r="D136" s="560"/>
      <c r="E136" s="560"/>
      <c r="F136" s="80"/>
      <c r="G136" s="80"/>
      <c r="H136" s="77" t="s">
        <v>57</v>
      </c>
      <c r="I136" s="555" t="s">
        <v>903</v>
      </c>
      <c r="J136" s="556" t="s">
        <v>901</v>
      </c>
      <c r="K136" s="556" t="s">
        <v>901</v>
      </c>
      <c r="L136" s="556" t="s">
        <v>901</v>
      </c>
      <c r="M136" s="556" t="s">
        <v>901</v>
      </c>
      <c r="N136" s="556" t="s">
        <v>901</v>
      </c>
      <c r="O136" s="556" t="s">
        <v>901</v>
      </c>
      <c r="P136" s="557" t="s">
        <v>901</v>
      </c>
      <c r="Q136" s="7">
        <v>1</v>
      </c>
      <c r="R136" s="374"/>
      <c r="S136" s="374"/>
      <c r="T136" s="374"/>
      <c r="U136" s="374"/>
      <c r="V136" s="374"/>
      <c r="W136" s="374"/>
      <c r="X136" s="374"/>
      <c r="Y136" s="374"/>
      <c r="Z136" s="374"/>
    </row>
    <row r="137" spans="1:26" s="1" customFormat="1" ht="48" customHeight="1" x14ac:dyDescent="0.2">
      <c r="A137" s="5"/>
      <c r="B137" s="79" t="s">
        <v>63</v>
      </c>
      <c r="C137" s="560" t="s">
        <v>3011</v>
      </c>
      <c r="D137" s="560"/>
      <c r="E137" s="560"/>
      <c r="F137" s="80"/>
      <c r="G137" s="80"/>
      <c r="H137" s="77" t="s">
        <v>57</v>
      </c>
      <c r="I137" s="555" t="s">
        <v>904</v>
      </c>
      <c r="J137" s="556" t="s">
        <v>905</v>
      </c>
      <c r="K137" s="556" t="s">
        <v>905</v>
      </c>
      <c r="L137" s="556" t="s">
        <v>905</v>
      </c>
      <c r="M137" s="556" t="s">
        <v>905</v>
      </c>
      <c r="N137" s="556" t="s">
        <v>905</v>
      </c>
      <c r="O137" s="556" t="s">
        <v>905</v>
      </c>
      <c r="P137" s="557" t="s">
        <v>905</v>
      </c>
      <c r="Q137" s="7">
        <v>1</v>
      </c>
      <c r="R137" s="374"/>
      <c r="S137" s="374"/>
      <c r="T137" s="374"/>
      <c r="U137" s="374"/>
      <c r="V137" s="374"/>
      <c r="W137" s="374"/>
      <c r="X137" s="374"/>
      <c r="Y137" s="374"/>
      <c r="Z137" s="374"/>
    </row>
    <row r="138" spans="1:26" s="1" customFormat="1" ht="20.25" customHeight="1" x14ac:dyDescent="0.2">
      <c r="A138" s="5"/>
      <c r="B138" s="79" t="s">
        <v>65</v>
      </c>
      <c r="C138" s="560" t="s">
        <v>3010</v>
      </c>
      <c r="D138" s="560"/>
      <c r="E138" s="560"/>
      <c r="F138" s="80"/>
      <c r="G138" s="80"/>
      <c r="H138" s="77" t="s">
        <v>57</v>
      </c>
      <c r="I138" s="555" t="s">
        <v>1935</v>
      </c>
      <c r="J138" s="556" t="s">
        <v>906</v>
      </c>
      <c r="K138" s="556" t="s">
        <v>906</v>
      </c>
      <c r="L138" s="556" t="s">
        <v>906</v>
      </c>
      <c r="M138" s="556" t="s">
        <v>906</v>
      </c>
      <c r="N138" s="556" t="s">
        <v>906</v>
      </c>
      <c r="O138" s="556" t="s">
        <v>906</v>
      </c>
      <c r="P138" s="557" t="s">
        <v>906</v>
      </c>
      <c r="Q138" s="7">
        <v>1</v>
      </c>
      <c r="R138" s="374"/>
      <c r="S138" s="374"/>
      <c r="T138" s="374"/>
      <c r="U138" s="374"/>
      <c r="V138" s="374"/>
      <c r="W138" s="374"/>
      <c r="X138" s="374"/>
      <c r="Y138" s="374"/>
      <c r="Z138" s="374"/>
    </row>
    <row r="139" spans="1:26" s="1" customFormat="1" ht="20.25" customHeight="1" x14ac:dyDescent="0.2">
      <c r="A139" s="5"/>
      <c r="B139" s="79" t="s">
        <v>2235</v>
      </c>
      <c r="C139" s="560" t="s">
        <v>907</v>
      </c>
      <c r="D139" s="560"/>
      <c r="E139" s="560"/>
      <c r="F139" s="80"/>
      <c r="G139" s="80"/>
      <c r="H139" s="83"/>
      <c r="I139" s="555" t="s">
        <v>908</v>
      </c>
      <c r="J139" s="556" t="s">
        <v>909</v>
      </c>
      <c r="K139" s="556" t="s">
        <v>909</v>
      </c>
      <c r="L139" s="556" t="s">
        <v>909</v>
      </c>
      <c r="M139" s="556" t="s">
        <v>909</v>
      </c>
      <c r="N139" s="556" t="s">
        <v>909</v>
      </c>
      <c r="O139" s="556" t="s">
        <v>909</v>
      </c>
      <c r="P139" s="557" t="s">
        <v>909</v>
      </c>
      <c r="Q139" s="137">
        <v>1</v>
      </c>
      <c r="R139" s="374"/>
      <c r="S139" s="374"/>
      <c r="T139" s="374"/>
      <c r="U139" s="374"/>
      <c r="V139" s="374"/>
      <c r="W139" s="374"/>
      <c r="X139" s="374"/>
      <c r="Y139" s="374"/>
      <c r="Z139" s="374"/>
    </row>
    <row r="140" spans="1:26" s="1" customFormat="1" ht="26.25" customHeight="1" x14ac:dyDescent="0.2">
      <c r="B140" s="558" t="s">
        <v>92</v>
      </c>
      <c r="C140" s="559"/>
      <c r="D140" s="559"/>
      <c r="E140" s="559"/>
      <c r="F140" s="559"/>
      <c r="G140" s="559"/>
      <c r="H140" s="559"/>
      <c r="I140" s="559"/>
      <c r="J140" s="559"/>
      <c r="K140" s="559"/>
      <c r="L140" s="559"/>
      <c r="M140" s="559"/>
      <c r="N140" s="559"/>
      <c r="O140" s="559"/>
      <c r="P140" s="559"/>
      <c r="Q140" s="7">
        <f>COUNTIF(Q132:Q139,"N/A")</f>
        <v>0</v>
      </c>
      <c r="R140" s="567"/>
      <c r="S140" s="567"/>
      <c r="T140" s="567"/>
      <c r="U140" s="567"/>
      <c r="V140" s="567"/>
      <c r="W140" s="567"/>
      <c r="X140" s="567"/>
      <c r="Y140" s="567"/>
      <c r="Z140" s="567"/>
    </row>
    <row r="141" spans="1:26" s="1" customFormat="1" ht="26.25" customHeight="1" x14ac:dyDescent="0.2">
      <c r="B141" s="558" t="s">
        <v>812</v>
      </c>
      <c r="C141" s="559"/>
      <c r="D141" s="559"/>
      <c r="E141" s="559"/>
      <c r="F141" s="559"/>
      <c r="G141" s="559"/>
      <c r="H141" s="559"/>
      <c r="I141" s="559"/>
      <c r="J141" s="559"/>
      <c r="K141" s="559"/>
      <c r="L141" s="559"/>
      <c r="M141" s="559"/>
      <c r="N141" s="559"/>
      <c r="O141" s="559"/>
      <c r="P141" s="559"/>
      <c r="Q141" s="7">
        <f>COUNTIFS(H132:H139,"M",Q132:Q139,"N/A")</f>
        <v>0</v>
      </c>
      <c r="R141" s="567"/>
      <c r="S141" s="567"/>
      <c r="T141" s="567"/>
      <c r="U141" s="567"/>
      <c r="V141" s="567"/>
      <c r="W141" s="567"/>
      <c r="X141" s="567"/>
      <c r="Y141" s="567"/>
      <c r="Z141" s="567"/>
    </row>
    <row r="142" spans="1:26" s="1" customFormat="1" ht="26.25" customHeight="1" x14ac:dyDescent="0.2">
      <c r="B142" s="558" t="s">
        <v>813</v>
      </c>
      <c r="C142" s="559"/>
      <c r="D142" s="559"/>
      <c r="E142" s="559"/>
      <c r="F142" s="559"/>
      <c r="G142" s="559"/>
      <c r="H142" s="559"/>
      <c r="I142" s="559"/>
      <c r="J142" s="559"/>
      <c r="K142" s="559"/>
      <c r="L142" s="559"/>
      <c r="M142" s="559"/>
      <c r="N142" s="559"/>
      <c r="O142" s="559"/>
      <c r="P142" s="559"/>
      <c r="Q142" s="7">
        <f>COUNTIFS(H132:H139,"M",Q132:Q139,"1")</f>
        <v>6</v>
      </c>
      <c r="R142" s="567"/>
      <c r="S142" s="567"/>
      <c r="T142" s="567"/>
      <c r="U142" s="567"/>
      <c r="V142" s="567"/>
      <c r="W142" s="567"/>
      <c r="X142" s="567"/>
      <c r="Y142" s="567"/>
      <c r="Z142" s="567"/>
    </row>
    <row r="143" spans="1:26" s="1" customFormat="1" ht="25.5" customHeight="1" x14ac:dyDescent="0.2">
      <c r="B143" s="262" t="s">
        <v>93</v>
      </c>
      <c r="C143" s="263"/>
      <c r="D143" s="263"/>
      <c r="E143" s="263"/>
      <c r="F143" s="263"/>
      <c r="G143" s="263"/>
      <c r="H143" s="263"/>
      <c r="I143" s="263"/>
      <c r="J143" s="263"/>
      <c r="K143" s="263"/>
      <c r="L143" s="263"/>
      <c r="M143" s="263"/>
      <c r="N143" s="263"/>
      <c r="O143" s="263"/>
      <c r="P143" s="263"/>
      <c r="Q143" s="7">
        <f>SUM(Q132:Q139)</f>
        <v>7</v>
      </c>
      <c r="R143" s="266"/>
      <c r="S143" s="266"/>
      <c r="T143" s="266"/>
      <c r="U143" s="266"/>
      <c r="V143" s="266"/>
      <c r="W143" s="266"/>
      <c r="X143" s="266"/>
      <c r="Y143" s="266"/>
      <c r="Z143" s="266"/>
    </row>
    <row r="144" spans="1:26" s="1" customFormat="1" ht="20.25" customHeight="1" x14ac:dyDescent="0.2">
      <c r="A144" s="5"/>
      <c r="B144" s="78" t="s">
        <v>945</v>
      </c>
      <c r="C144" s="574" t="s">
        <v>819</v>
      </c>
      <c r="D144" s="575"/>
      <c r="E144" s="575"/>
      <c r="F144" s="575"/>
      <c r="G144" s="575"/>
      <c r="H144" s="575"/>
      <c r="I144" s="575"/>
      <c r="J144" s="575"/>
      <c r="K144" s="575"/>
      <c r="L144" s="575"/>
      <c r="M144" s="575"/>
      <c r="N144" s="575"/>
      <c r="O144" s="575"/>
      <c r="P144" s="576"/>
      <c r="Q144" s="108"/>
      <c r="R144" s="604"/>
      <c r="S144" s="604"/>
      <c r="T144" s="604"/>
      <c r="U144" s="604"/>
      <c r="V144" s="604"/>
      <c r="W144" s="604"/>
      <c r="X144" s="604"/>
      <c r="Y144" s="604"/>
      <c r="Z144" s="604"/>
    </row>
    <row r="145" spans="1:26" s="1" customFormat="1" ht="33.75" customHeight="1" x14ac:dyDescent="0.2">
      <c r="A145" s="5"/>
      <c r="B145" s="79" t="s">
        <v>2236</v>
      </c>
      <c r="C145" s="560" t="s">
        <v>912</v>
      </c>
      <c r="D145" s="560"/>
      <c r="E145" s="560"/>
      <c r="F145" s="80"/>
      <c r="G145" s="80"/>
      <c r="H145" s="83"/>
      <c r="I145" s="555" t="s">
        <v>913</v>
      </c>
      <c r="J145" s="556" t="s">
        <v>908</v>
      </c>
      <c r="K145" s="556" t="s">
        <v>908</v>
      </c>
      <c r="L145" s="556" t="s">
        <v>908</v>
      </c>
      <c r="M145" s="556" t="s">
        <v>908</v>
      </c>
      <c r="N145" s="556" t="s">
        <v>908</v>
      </c>
      <c r="O145" s="556" t="s">
        <v>908</v>
      </c>
      <c r="P145" s="557" t="s">
        <v>908</v>
      </c>
      <c r="Q145" s="7">
        <v>1</v>
      </c>
      <c r="R145" s="374"/>
      <c r="S145" s="374"/>
      <c r="T145" s="374"/>
      <c r="U145" s="374"/>
      <c r="V145" s="374"/>
      <c r="W145" s="374"/>
      <c r="X145" s="374"/>
      <c r="Y145" s="374"/>
      <c r="Z145" s="374"/>
    </row>
    <row r="146" spans="1:26" s="1" customFormat="1" ht="61.5" customHeight="1" x14ac:dyDescent="0.2">
      <c r="A146" s="5"/>
      <c r="B146" s="79" t="s">
        <v>2237</v>
      </c>
      <c r="C146" s="560" t="s">
        <v>915</v>
      </c>
      <c r="D146" s="560"/>
      <c r="E146" s="560"/>
      <c r="F146" s="80"/>
      <c r="G146" s="80"/>
      <c r="H146" s="83"/>
      <c r="I146" s="555" t="s">
        <v>1936</v>
      </c>
      <c r="J146" s="556" t="s">
        <v>916</v>
      </c>
      <c r="K146" s="556" t="s">
        <v>916</v>
      </c>
      <c r="L146" s="556" t="s">
        <v>916</v>
      </c>
      <c r="M146" s="556" t="s">
        <v>916</v>
      </c>
      <c r="N146" s="556" t="s">
        <v>916</v>
      </c>
      <c r="O146" s="556" t="s">
        <v>916</v>
      </c>
      <c r="P146" s="557" t="s">
        <v>916</v>
      </c>
      <c r="Q146" s="7">
        <v>1</v>
      </c>
      <c r="R146" s="374"/>
      <c r="S146" s="374"/>
      <c r="T146" s="374"/>
      <c r="U146" s="374"/>
      <c r="V146" s="374"/>
      <c r="W146" s="374"/>
      <c r="X146" s="374"/>
      <c r="Y146" s="374"/>
      <c r="Z146" s="374"/>
    </row>
    <row r="147" spans="1:26" s="1" customFormat="1" ht="20.25" customHeight="1" x14ac:dyDescent="0.2">
      <c r="A147" s="5"/>
      <c r="B147" s="79" t="s">
        <v>2238</v>
      </c>
      <c r="C147" s="560" t="s">
        <v>918</v>
      </c>
      <c r="D147" s="560"/>
      <c r="E147" s="560"/>
      <c r="F147" s="80"/>
      <c r="G147" s="80"/>
      <c r="H147" s="68" t="s">
        <v>57</v>
      </c>
      <c r="I147" s="255" t="s">
        <v>444</v>
      </c>
      <c r="J147" s="256"/>
      <c r="K147" s="256"/>
      <c r="L147" s="256"/>
      <c r="M147" s="256"/>
      <c r="N147" s="256"/>
      <c r="O147" s="256"/>
      <c r="P147" s="257"/>
      <c r="Q147" s="137">
        <v>1</v>
      </c>
      <c r="R147" s="374"/>
      <c r="S147" s="374"/>
      <c r="T147" s="374"/>
      <c r="U147" s="374"/>
      <c r="V147" s="374"/>
      <c r="W147" s="374"/>
      <c r="X147" s="374"/>
      <c r="Y147" s="374"/>
      <c r="Z147" s="374"/>
    </row>
    <row r="148" spans="1:26" s="1" customFormat="1" ht="26.25" customHeight="1" x14ac:dyDescent="0.2">
      <c r="B148" s="558" t="s">
        <v>92</v>
      </c>
      <c r="C148" s="559"/>
      <c r="D148" s="559"/>
      <c r="E148" s="559"/>
      <c r="F148" s="559"/>
      <c r="G148" s="559"/>
      <c r="H148" s="559"/>
      <c r="I148" s="559"/>
      <c r="J148" s="559"/>
      <c r="K148" s="559"/>
      <c r="L148" s="559"/>
      <c r="M148" s="559"/>
      <c r="N148" s="559"/>
      <c r="O148" s="559"/>
      <c r="P148" s="559"/>
      <c r="Q148" s="7">
        <f>COUNTIF(Q145:Q147,"N/A")</f>
        <v>0</v>
      </c>
      <c r="R148" s="567"/>
      <c r="S148" s="567"/>
      <c r="T148" s="567"/>
      <c r="U148" s="567"/>
      <c r="V148" s="567"/>
      <c r="W148" s="567"/>
      <c r="X148" s="567"/>
      <c r="Y148" s="567"/>
      <c r="Z148" s="567"/>
    </row>
    <row r="149" spans="1:26" s="1" customFormat="1" ht="26.25" customHeight="1" x14ac:dyDescent="0.2">
      <c r="B149" s="558" t="s">
        <v>812</v>
      </c>
      <c r="C149" s="559"/>
      <c r="D149" s="559"/>
      <c r="E149" s="559"/>
      <c r="F149" s="559"/>
      <c r="G149" s="559"/>
      <c r="H149" s="559"/>
      <c r="I149" s="559"/>
      <c r="J149" s="559"/>
      <c r="K149" s="559"/>
      <c r="L149" s="559"/>
      <c r="M149" s="559"/>
      <c r="N149" s="559"/>
      <c r="O149" s="559"/>
      <c r="P149" s="559"/>
      <c r="Q149" s="7">
        <f>COUNTIFS(H145:H147,"M",Q145:Q147,"N/A")</f>
        <v>0</v>
      </c>
      <c r="R149" s="381"/>
      <c r="S149" s="381"/>
      <c r="T149" s="381"/>
      <c r="U149" s="381"/>
      <c r="V149" s="381"/>
      <c r="W149" s="381"/>
      <c r="X149" s="381"/>
      <c r="Y149" s="381"/>
      <c r="Z149" s="381"/>
    </row>
    <row r="150" spans="1:26" s="1" customFormat="1" ht="27" customHeight="1" x14ac:dyDescent="0.2">
      <c r="B150" s="558" t="s">
        <v>813</v>
      </c>
      <c r="C150" s="559"/>
      <c r="D150" s="559"/>
      <c r="E150" s="559"/>
      <c r="F150" s="559"/>
      <c r="G150" s="559"/>
      <c r="H150" s="559"/>
      <c r="I150" s="559"/>
      <c r="J150" s="559"/>
      <c r="K150" s="559"/>
      <c r="L150" s="559"/>
      <c r="M150" s="559"/>
      <c r="N150" s="559"/>
      <c r="O150" s="559"/>
      <c r="P150" s="559"/>
      <c r="Q150" s="7">
        <f>COUNTIFS(H145:H147,"M",Q145:Q147,"1")</f>
        <v>1</v>
      </c>
      <c r="R150" s="381"/>
      <c r="S150" s="381"/>
      <c r="T150" s="381"/>
      <c r="U150" s="381"/>
      <c r="V150" s="381"/>
      <c r="W150" s="381"/>
      <c r="X150" s="381"/>
      <c r="Y150" s="381"/>
      <c r="Z150" s="381"/>
    </row>
    <row r="151" spans="1:26" s="1" customFormat="1" ht="26.25" customHeight="1" x14ac:dyDescent="0.2">
      <c r="B151" s="262" t="s">
        <v>93</v>
      </c>
      <c r="C151" s="263"/>
      <c r="D151" s="263"/>
      <c r="E151" s="263"/>
      <c r="F151" s="263"/>
      <c r="G151" s="263"/>
      <c r="H151" s="263"/>
      <c r="I151" s="263"/>
      <c r="J151" s="263"/>
      <c r="K151" s="263"/>
      <c r="L151" s="263"/>
      <c r="M151" s="263"/>
      <c r="N151" s="263"/>
      <c r="O151" s="263"/>
      <c r="P151" s="263"/>
      <c r="Q151" s="7">
        <f>SUM(Q145:Q147)</f>
        <v>3</v>
      </c>
      <c r="R151" s="381"/>
      <c r="S151" s="381"/>
      <c r="T151" s="381"/>
      <c r="U151" s="381"/>
      <c r="V151" s="381"/>
      <c r="W151" s="381"/>
      <c r="X151" s="381"/>
      <c r="Y151" s="381"/>
      <c r="Z151" s="381"/>
    </row>
    <row r="152" spans="1:26" s="1" customFormat="1" ht="21" customHeight="1" x14ac:dyDescent="0.2">
      <c r="A152" s="5"/>
      <c r="B152" s="78" t="s">
        <v>953</v>
      </c>
      <c r="C152" s="574" t="s">
        <v>820</v>
      </c>
      <c r="D152" s="575"/>
      <c r="E152" s="575"/>
      <c r="F152" s="575"/>
      <c r="G152" s="575"/>
      <c r="H152" s="575"/>
      <c r="I152" s="575"/>
      <c r="J152" s="575"/>
      <c r="K152" s="575"/>
      <c r="L152" s="575"/>
      <c r="M152" s="575"/>
      <c r="N152" s="575"/>
      <c r="O152" s="575"/>
      <c r="P152" s="575"/>
      <c r="Q152" s="204"/>
      <c r="R152" s="604"/>
      <c r="S152" s="604"/>
      <c r="T152" s="604"/>
      <c r="U152" s="604"/>
      <c r="V152" s="604"/>
      <c r="W152" s="604"/>
      <c r="X152" s="604"/>
      <c r="Y152" s="604"/>
      <c r="Z152" s="604"/>
    </row>
    <row r="153" spans="1:26" s="1" customFormat="1" ht="45.75" customHeight="1" x14ac:dyDescent="0.2">
      <c r="A153" s="5"/>
      <c r="B153" s="79" t="s">
        <v>954</v>
      </c>
      <c r="C153" s="560" t="s">
        <v>921</v>
      </c>
      <c r="D153" s="560"/>
      <c r="E153" s="560"/>
      <c r="F153" s="80"/>
      <c r="G153" s="80"/>
      <c r="H153" s="83"/>
      <c r="I153" s="555" t="s">
        <v>922</v>
      </c>
      <c r="J153" s="556" t="s">
        <v>820</v>
      </c>
      <c r="K153" s="556" t="s">
        <v>820</v>
      </c>
      <c r="L153" s="556" t="s">
        <v>820</v>
      </c>
      <c r="M153" s="556" t="s">
        <v>820</v>
      </c>
      <c r="N153" s="556" t="s">
        <v>820</v>
      </c>
      <c r="O153" s="556" t="s">
        <v>820</v>
      </c>
      <c r="P153" s="557" t="s">
        <v>820</v>
      </c>
      <c r="Q153" s="7">
        <v>1</v>
      </c>
      <c r="R153" s="374"/>
      <c r="S153" s="374"/>
      <c r="T153" s="374"/>
      <c r="U153" s="374"/>
      <c r="V153" s="374"/>
      <c r="W153" s="374"/>
      <c r="X153" s="374"/>
      <c r="Y153" s="374"/>
      <c r="Z153" s="374"/>
    </row>
    <row r="154" spans="1:26" s="1" customFormat="1" ht="61.5" customHeight="1" x14ac:dyDescent="0.2">
      <c r="A154" s="5"/>
      <c r="B154" s="79" t="s">
        <v>956</v>
      </c>
      <c r="C154" s="573" t="s">
        <v>3012</v>
      </c>
      <c r="D154" s="560"/>
      <c r="E154" s="560"/>
      <c r="F154" s="80"/>
      <c r="G154" s="80"/>
      <c r="H154" s="82"/>
      <c r="I154" s="388" t="s">
        <v>3454</v>
      </c>
      <c r="J154" s="389" t="s">
        <v>922</v>
      </c>
      <c r="K154" s="389" t="s">
        <v>922</v>
      </c>
      <c r="L154" s="389" t="s">
        <v>922</v>
      </c>
      <c r="M154" s="389" t="s">
        <v>922</v>
      </c>
      <c r="N154" s="389" t="s">
        <v>922</v>
      </c>
      <c r="O154" s="389" t="s">
        <v>922</v>
      </c>
      <c r="P154" s="390" t="s">
        <v>922</v>
      </c>
      <c r="Q154" s="65"/>
      <c r="R154" s="374"/>
      <c r="S154" s="374"/>
      <c r="T154" s="374"/>
      <c r="U154" s="374"/>
      <c r="V154" s="374"/>
      <c r="W154" s="374"/>
      <c r="X154" s="374"/>
      <c r="Y154" s="374"/>
      <c r="Z154" s="374"/>
    </row>
    <row r="155" spans="1:26" s="1" customFormat="1" ht="20.25" customHeight="1" x14ac:dyDescent="0.2">
      <c r="A155" s="5"/>
      <c r="B155" s="79" t="s">
        <v>2239</v>
      </c>
      <c r="C155" s="560" t="s">
        <v>925</v>
      </c>
      <c r="D155" s="560"/>
      <c r="E155" s="560"/>
      <c r="F155" s="80"/>
      <c r="G155" s="80"/>
      <c r="H155" s="83"/>
      <c r="I155" s="555" t="s">
        <v>1425</v>
      </c>
      <c r="J155" s="556" t="s">
        <v>926</v>
      </c>
      <c r="K155" s="556" t="s">
        <v>926</v>
      </c>
      <c r="L155" s="556" t="s">
        <v>926</v>
      </c>
      <c r="M155" s="556" t="s">
        <v>926</v>
      </c>
      <c r="N155" s="556" t="s">
        <v>926</v>
      </c>
      <c r="O155" s="556" t="s">
        <v>926</v>
      </c>
      <c r="P155" s="557" t="s">
        <v>926</v>
      </c>
      <c r="Q155" s="7">
        <v>1</v>
      </c>
      <c r="R155" s="374"/>
      <c r="S155" s="374"/>
      <c r="T155" s="374"/>
      <c r="U155" s="374"/>
      <c r="V155" s="374"/>
      <c r="W155" s="374"/>
      <c r="X155" s="374"/>
      <c r="Y155" s="374"/>
      <c r="Z155" s="374"/>
    </row>
    <row r="156" spans="1:26" s="1" customFormat="1" ht="33" customHeight="1" x14ac:dyDescent="0.2">
      <c r="A156" s="5"/>
      <c r="B156" s="79" t="s">
        <v>2240</v>
      </c>
      <c r="C156" s="560" t="s">
        <v>928</v>
      </c>
      <c r="D156" s="560"/>
      <c r="E156" s="560"/>
      <c r="F156" s="80"/>
      <c r="G156" s="80"/>
      <c r="H156" s="83"/>
      <c r="I156" s="555" t="s">
        <v>1937</v>
      </c>
      <c r="J156" s="556"/>
      <c r="K156" s="556"/>
      <c r="L156" s="556"/>
      <c r="M156" s="556"/>
      <c r="N156" s="556"/>
      <c r="O156" s="556"/>
      <c r="P156" s="557"/>
      <c r="Q156" s="7">
        <v>1</v>
      </c>
      <c r="R156" s="374"/>
      <c r="S156" s="374"/>
      <c r="T156" s="374"/>
      <c r="U156" s="374"/>
      <c r="V156" s="374"/>
      <c r="W156" s="374"/>
      <c r="X156" s="374"/>
      <c r="Y156" s="374"/>
      <c r="Z156" s="374"/>
    </row>
    <row r="157" spans="1:26" s="1" customFormat="1" ht="114.75" customHeight="1" x14ac:dyDescent="0.2">
      <c r="A157" s="5"/>
      <c r="B157" s="79" t="s">
        <v>2241</v>
      </c>
      <c r="C157" s="560" t="s">
        <v>931</v>
      </c>
      <c r="D157" s="560"/>
      <c r="E157" s="560"/>
      <c r="F157" s="80"/>
      <c r="G157" s="80"/>
      <c r="H157" s="83"/>
      <c r="I157" s="555" t="s">
        <v>932</v>
      </c>
      <c r="J157" s="556" t="s">
        <v>929</v>
      </c>
      <c r="K157" s="556" t="s">
        <v>929</v>
      </c>
      <c r="L157" s="556" t="s">
        <v>929</v>
      </c>
      <c r="M157" s="556" t="s">
        <v>929</v>
      </c>
      <c r="N157" s="556" t="s">
        <v>929</v>
      </c>
      <c r="O157" s="556" t="s">
        <v>929</v>
      </c>
      <c r="P157" s="557" t="s">
        <v>929</v>
      </c>
      <c r="Q157" s="7">
        <v>1</v>
      </c>
      <c r="R157" s="374"/>
      <c r="S157" s="374"/>
      <c r="T157" s="374"/>
      <c r="U157" s="374"/>
      <c r="V157" s="374"/>
      <c r="W157" s="374"/>
      <c r="X157" s="374"/>
      <c r="Y157" s="374"/>
      <c r="Z157" s="374"/>
    </row>
    <row r="158" spans="1:26" s="1" customFormat="1" ht="35.25" customHeight="1" x14ac:dyDescent="0.2">
      <c r="A158" s="5"/>
      <c r="B158" s="79" t="s">
        <v>2242</v>
      </c>
      <c r="C158" s="560" t="s">
        <v>933</v>
      </c>
      <c r="D158" s="560"/>
      <c r="E158" s="560"/>
      <c r="F158" s="80"/>
      <c r="G158" s="80"/>
      <c r="H158" s="83"/>
      <c r="I158" s="388" t="s">
        <v>2856</v>
      </c>
      <c r="J158" s="389" t="s">
        <v>934</v>
      </c>
      <c r="K158" s="389" t="s">
        <v>934</v>
      </c>
      <c r="L158" s="389" t="s">
        <v>934</v>
      </c>
      <c r="M158" s="389" t="s">
        <v>934</v>
      </c>
      <c r="N158" s="389" t="s">
        <v>934</v>
      </c>
      <c r="O158" s="389" t="s">
        <v>934</v>
      </c>
      <c r="P158" s="390" t="s">
        <v>934</v>
      </c>
      <c r="Q158" s="7">
        <v>1</v>
      </c>
      <c r="R158" s="374"/>
      <c r="S158" s="374"/>
      <c r="T158" s="374"/>
      <c r="U158" s="374"/>
      <c r="V158" s="374"/>
      <c r="W158" s="374"/>
      <c r="X158" s="374"/>
      <c r="Y158" s="374"/>
      <c r="Z158" s="374"/>
    </row>
    <row r="159" spans="1:26" s="1" customFormat="1" ht="20.25" customHeight="1" x14ac:dyDescent="0.2">
      <c r="A159" s="5"/>
      <c r="B159" s="79" t="s">
        <v>2243</v>
      </c>
      <c r="C159" s="560" t="s">
        <v>935</v>
      </c>
      <c r="D159" s="560"/>
      <c r="E159" s="560"/>
      <c r="F159" s="80"/>
      <c r="G159" s="80"/>
      <c r="H159" s="83"/>
      <c r="I159" s="255" t="s">
        <v>444</v>
      </c>
      <c r="J159" s="256"/>
      <c r="K159" s="256"/>
      <c r="L159" s="256"/>
      <c r="M159" s="256"/>
      <c r="N159" s="256"/>
      <c r="O159" s="256"/>
      <c r="P159" s="257"/>
      <c r="Q159" s="7">
        <v>1</v>
      </c>
      <c r="R159" s="374"/>
      <c r="S159" s="374"/>
      <c r="T159" s="374"/>
      <c r="U159" s="374"/>
      <c r="V159" s="374"/>
      <c r="W159" s="374"/>
      <c r="X159" s="374"/>
      <c r="Y159" s="374"/>
      <c r="Z159" s="374"/>
    </row>
    <row r="160" spans="1:26" s="1" customFormat="1" ht="33.75" customHeight="1" x14ac:dyDescent="0.2">
      <c r="A160" s="5"/>
      <c r="B160" s="79" t="s">
        <v>2244</v>
      </c>
      <c r="C160" s="560" t="s">
        <v>936</v>
      </c>
      <c r="D160" s="560"/>
      <c r="E160" s="560"/>
      <c r="F160" s="80"/>
      <c r="G160" s="80"/>
      <c r="H160" s="83"/>
      <c r="I160" s="555" t="s">
        <v>3013</v>
      </c>
      <c r="J160" s="556"/>
      <c r="K160" s="556"/>
      <c r="L160" s="556"/>
      <c r="M160" s="556"/>
      <c r="N160" s="556"/>
      <c r="O160" s="556"/>
      <c r="P160" s="557"/>
      <c r="Q160" s="7">
        <v>1</v>
      </c>
      <c r="R160" s="374"/>
      <c r="S160" s="374"/>
      <c r="T160" s="374"/>
      <c r="U160" s="374"/>
      <c r="V160" s="374"/>
      <c r="W160" s="374"/>
      <c r="X160" s="374"/>
      <c r="Y160" s="374"/>
      <c r="Z160" s="374"/>
    </row>
    <row r="161" spans="1:26" s="1" customFormat="1" ht="20.25" customHeight="1" x14ac:dyDescent="0.2">
      <c r="A161" s="5"/>
      <c r="B161" s="79" t="s">
        <v>2245</v>
      </c>
      <c r="C161" s="560" t="s">
        <v>937</v>
      </c>
      <c r="D161" s="560"/>
      <c r="E161" s="560"/>
      <c r="F161" s="80"/>
      <c r="G161" s="80"/>
      <c r="H161" s="82"/>
      <c r="I161" s="255" t="s">
        <v>444</v>
      </c>
      <c r="J161" s="256"/>
      <c r="K161" s="256"/>
      <c r="L161" s="256"/>
      <c r="M161" s="256"/>
      <c r="N161" s="256"/>
      <c r="O161" s="256"/>
      <c r="P161" s="257"/>
      <c r="Q161" s="65"/>
      <c r="R161" s="374"/>
      <c r="S161" s="374"/>
      <c r="T161" s="374"/>
      <c r="U161" s="374"/>
      <c r="V161" s="374"/>
      <c r="W161" s="374"/>
      <c r="X161" s="374"/>
      <c r="Y161" s="374"/>
      <c r="Z161" s="374"/>
    </row>
    <row r="162" spans="1:26" s="1" customFormat="1" ht="33" customHeight="1" x14ac:dyDescent="0.2">
      <c r="A162" s="5"/>
      <c r="B162" s="84" t="s">
        <v>55</v>
      </c>
      <c r="C162" s="560" t="s">
        <v>938</v>
      </c>
      <c r="D162" s="560"/>
      <c r="E162" s="560"/>
      <c r="F162" s="80"/>
      <c r="G162" s="80"/>
      <c r="H162" s="83"/>
      <c r="I162" s="555" t="s">
        <v>1938</v>
      </c>
      <c r="J162" s="556"/>
      <c r="K162" s="556"/>
      <c r="L162" s="556"/>
      <c r="M162" s="556"/>
      <c r="N162" s="556"/>
      <c r="O162" s="556"/>
      <c r="P162" s="557"/>
      <c r="Q162" s="7">
        <v>1</v>
      </c>
      <c r="R162" s="374"/>
      <c r="S162" s="374"/>
      <c r="T162" s="374"/>
      <c r="U162" s="374"/>
      <c r="V162" s="374"/>
      <c r="W162" s="374"/>
      <c r="X162" s="374"/>
      <c r="Y162" s="374"/>
      <c r="Z162" s="374"/>
    </row>
    <row r="163" spans="1:26" s="1" customFormat="1" ht="20.25" customHeight="1" x14ac:dyDescent="0.2">
      <c r="A163" s="5"/>
      <c r="B163" s="84" t="s">
        <v>58</v>
      </c>
      <c r="C163" s="560" t="s">
        <v>939</v>
      </c>
      <c r="D163" s="560"/>
      <c r="E163" s="560"/>
      <c r="F163" s="80"/>
      <c r="G163" s="80"/>
      <c r="H163" s="83"/>
      <c r="I163" s="555" t="s">
        <v>940</v>
      </c>
      <c r="J163" s="556" t="s">
        <v>941</v>
      </c>
      <c r="K163" s="556" t="s">
        <v>941</v>
      </c>
      <c r="L163" s="556" t="s">
        <v>941</v>
      </c>
      <c r="M163" s="556" t="s">
        <v>941</v>
      </c>
      <c r="N163" s="556" t="s">
        <v>941</v>
      </c>
      <c r="O163" s="556" t="s">
        <v>941</v>
      </c>
      <c r="P163" s="557" t="s">
        <v>941</v>
      </c>
      <c r="Q163" s="7">
        <v>1</v>
      </c>
      <c r="R163" s="374"/>
      <c r="S163" s="374"/>
      <c r="T163" s="374"/>
      <c r="U163" s="374"/>
      <c r="V163" s="374"/>
      <c r="W163" s="374"/>
      <c r="X163" s="374"/>
      <c r="Y163" s="374"/>
      <c r="Z163" s="374"/>
    </row>
    <row r="164" spans="1:26" s="1" customFormat="1" ht="20.25" customHeight="1" x14ac:dyDescent="0.2">
      <c r="A164" s="5"/>
      <c r="B164" s="84" t="s">
        <v>59</v>
      </c>
      <c r="C164" s="560" t="s">
        <v>942</v>
      </c>
      <c r="D164" s="560"/>
      <c r="E164" s="560"/>
      <c r="F164" s="80"/>
      <c r="G164" s="80"/>
      <c r="H164" s="83"/>
      <c r="I164" s="255" t="s">
        <v>444</v>
      </c>
      <c r="J164" s="256"/>
      <c r="K164" s="256"/>
      <c r="L164" s="256"/>
      <c r="M164" s="256"/>
      <c r="N164" s="256"/>
      <c r="O164" s="256"/>
      <c r="P164" s="257"/>
      <c r="Q164" s="7">
        <v>1</v>
      </c>
      <c r="R164" s="374"/>
      <c r="S164" s="374"/>
      <c r="T164" s="374"/>
      <c r="U164" s="374"/>
      <c r="V164" s="374"/>
      <c r="W164" s="374"/>
      <c r="X164" s="374"/>
      <c r="Y164" s="374"/>
      <c r="Z164" s="374"/>
    </row>
    <row r="165" spans="1:26" s="1" customFormat="1" ht="20.25" customHeight="1" x14ac:dyDescent="0.2">
      <c r="A165" s="5"/>
      <c r="B165" s="85" t="s">
        <v>61</v>
      </c>
      <c r="C165" s="560" t="s">
        <v>943</v>
      </c>
      <c r="D165" s="560"/>
      <c r="E165" s="560"/>
      <c r="F165" s="80"/>
      <c r="G165" s="80"/>
      <c r="H165" s="83"/>
      <c r="I165" s="555" t="s">
        <v>3014</v>
      </c>
      <c r="J165" s="556"/>
      <c r="K165" s="556"/>
      <c r="L165" s="556"/>
      <c r="M165" s="556"/>
      <c r="N165" s="556"/>
      <c r="O165" s="556"/>
      <c r="P165" s="557"/>
      <c r="Q165" s="7">
        <v>1</v>
      </c>
      <c r="R165" s="374"/>
      <c r="S165" s="374"/>
      <c r="T165" s="374"/>
      <c r="U165" s="374"/>
      <c r="V165" s="374"/>
      <c r="W165" s="374"/>
      <c r="X165" s="374"/>
      <c r="Y165" s="374"/>
      <c r="Z165" s="374"/>
    </row>
    <row r="166" spans="1:26" s="1" customFormat="1" ht="46.5" customHeight="1" x14ac:dyDescent="0.2">
      <c r="A166" s="5"/>
      <c r="B166" s="85" t="s">
        <v>63</v>
      </c>
      <c r="C166" s="605" t="s">
        <v>944</v>
      </c>
      <c r="D166" s="606"/>
      <c r="E166" s="606"/>
      <c r="F166" s="80"/>
      <c r="G166" s="80"/>
      <c r="H166" s="83"/>
      <c r="I166" s="555" t="s">
        <v>3015</v>
      </c>
      <c r="J166" s="556"/>
      <c r="K166" s="556"/>
      <c r="L166" s="556"/>
      <c r="M166" s="556"/>
      <c r="N166" s="556"/>
      <c r="O166" s="556"/>
      <c r="P166" s="557"/>
      <c r="Q166" s="7">
        <v>1</v>
      </c>
      <c r="R166" s="374"/>
      <c r="S166" s="374"/>
      <c r="T166" s="374"/>
      <c r="U166" s="374"/>
      <c r="V166" s="374"/>
      <c r="W166" s="374"/>
      <c r="X166" s="374"/>
      <c r="Y166" s="374"/>
      <c r="Z166" s="374"/>
    </row>
    <row r="167" spans="1:26" s="1" customFormat="1" ht="31.5" customHeight="1" x14ac:dyDescent="0.2">
      <c r="A167" s="5"/>
      <c r="B167" s="79" t="s">
        <v>960</v>
      </c>
      <c r="C167" s="560" t="s">
        <v>946</v>
      </c>
      <c r="D167" s="560"/>
      <c r="E167" s="560"/>
      <c r="F167" s="80"/>
      <c r="G167" s="80"/>
      <c r="H167" s="83"/>
      <c r="I167" s="555" t="s">
        <v>947</v>
      </c>
      <c r="J167" s="556" t="s">
        <v>948</v>
      </c>
      <c r="K167" s="556" t="s">
        <v>948</v>
      </c>
      <c r="L167" s="556" t="s">
        <v>948</v>
      </c>
      <c r="M167" s="556" t="s">
        <v>948</v>
      </c>
      <c r="N167" s="556" t="s">
        <v>948</v>
      </c>
      <c r="O167" s="556" t="s">
        <v>948</v>
      </c>
      <c r="P167" s="557" t="s">
        <v>948</v>
      </c>
      <c r="Q167" s="7">
        <v>1</v>
      </c>
      <c r="R167" s="374"/>
      <c r="S167" s="374"/>
      <c r="T167" s="374"/>
      <c r="U167" s="374"/>
      <c r="V167" s="374"/>
      <c r="W167" s="374"/>
      <c r="X167" s="374"/>
      <c r="Y167" s="374"/>
      <c r="Z167" s="374"/>
    </row>
    <row r="168" spans="1:26" s="1" customFormat="1" ht="46.5" customHeight="1" x14ac:dyDescent="0.2">
      <c r="A168" s="5"/>
      <c r="B168" s="79" t="s">
        <v>2246</v>
      </c>
      <c r="C168" s="560" t="s">
        <v>949</v>
      </c>
      <c r="D168" s="560"/>
      <c r="E168" s="560"/>
      <c r="F168" s="80"/>
      <c r="G168" s="80"/>
      <c r="H168" s="83"/>
      <c r="I168" s="555" t="s">
        <v>2808</v>
      </c>
      <c r="J168" s="556" t="s">
        <v>947</v>
      </c>
      <c r="K168" s="556" t="s">
        <v>947</v>
      </c>
      <c r="L168" s="556" t="s">
        <v>947</v>
      </c>
      <c r="M168" s="556" t="s">
        <v>947</v>
      </c>
      <c r="N168" s="556" t="s">
        <v>947</v>
      </c>
      <c r="O168" s="556" t="s">
        <v>947</v>
      </c>
      <c r="P168" s="557" t="s">
        <v>947</v>
      </c>
      <c r="Q168" s="7">
        <v>1</v>
      </c>
      <c r="R168" s="374"/>
      <c r="S168" s="374"/>
      <c r="T168" s="374"/>
      <c r="U168" s="374"/>
      <c r="V168" s="374"/>
      <c r="W168" s="374"/>
      <c r="X168" s="374"/>
      <c r="Y168" s="374"/>
      <c r="Z168" s="374"/>
    </row>
    <row r="169" spans="1:26" s="1" customFormat="1" ht="32.25" customHeight="1" x14ac:dyDescent="0.2">
      <c r="A169" s="5"/>
      <c r="B169" s="79" t="s">
        <v>2247</v>
      </c>
      <c r="C169" s="603" t="s">
        <v>950</v>
      </c>
      <c r="D169" s="594"/>
      <c r="E169" s="594"/>
      <c r="F169" s="80"/>
      <c r="G169" s="80"/>
      <c r="H169" s="83"/>
      <c r="I169" s="555" t="s">
        <v>951</v>
      </c>
      <c r="J169" s="556" t="s">
        <v>952</v>
      </c>
      <c r="K169" s="556" t="s">
        <v>952</v>
      </c>
      <c r="L169" s="556" t="s">
        <v>952</v>
      </c>
      <c r="M169" s="556" t="s">
        <v>952</v>
      </c>
      <c r="N169" s="556" t="s">
        <v>952</v>
      </c>
      <c r="O169" s="556" t="s">
        <v>952</v>
      </c>
      <c r="P169" s="557" t="s">
        <v>952</v>
      </c>
      <c r="Q169" s="137">
        <v>1</v>
      </c>
      <c r="R169" s="374"/>
      <c r="S169" s="374"/>
      <c r="T169" s="374"/>
      <c r="U169" s="374"/>
      <c r="V169" s="374"/>
      <c r="W169" s="374"/>
      <c r="X169" s="374"/>
      <c r="Y169" s="374"/>
      <c r="Z169" s="374"/>
    </row>
    <row r="170" spans="1:26" s="1" customFormat="1" ht="27" customHeight="1" x14ac:dyDescent="0.2">
      <c r="B170" s="558" t="s">
        <v>92</v>
      </c>
      <c r="C170" s="559"/>
      <c r="D170" s="559"/>
      <c r="E170" s="559"/>
      <c r="F170" s="559"/>
      <c r="G170" s="559"/>
      <c r="H170" s="559"/>
      <c r="I170" s="559"/>
      <c r="J170" s="559"/>
      <c r="K170" s="559"/>
      <c r="L170" s="559"/>
      <c r="M170" s="559"/>
      <c r="N170" s="559"/>
      <c r="O170" s="559"/>
      <c r="P170" s="559"/>
      <c r="Q170" s="7">
        <f>COUNTIF(Q153:Q169,"N/A")</f>
        <v>0</v>
      </c>
      <c r="R170" s="567"/>
      <c r="S170" s="567"/>
      <c r="T170" s="567"/>
      <c r="U170" s="567"/>
      <c r="V170" s="567"/>
      <c r="W170" s="567"/>
      <c r="X170" s="567"/>
      <c r="Y170" s="567"/>
      <c r="Z170" s="567"/>
    </row>
    <row r="171" spans="1:26" s="1" customFormat="1" ht="26.25" customHeight="1" x14ac:dyDescent="0.2">
      <c r="B171" s="558" t="s">
        <v>812</v>
      </c>
      <c r="C171" s="559"/>
      <c r="D171" s="559"/>
      <c r="E171" s="559"/>
      <c r="F171" s="559"/>
      <c r="G171" s="559"/>
      <c r="H171" s="559"/>
      <c r="I171" s="559"/>
      <c r="J171" s="559"/>
      <c r="K171" s="559"/>
      <c r="L171" s="559"/>
      <c r="M171" s="559"/>
      <c r="N171" s="559"/>
      <c r="O171" s="559"/>
      <c r="P171" s="559"/>
      <c r="Q171" s="7">
        <f>COUNTIFS(H153:H169,"M",Q153:Q169,"N/A")</f>
        <v>0</v>
      </c>
      <c r="R171" s="381"/>
      <c r="S171" s="381"/>
      <c r="T171" s="381"/>
      <c r="U171" s="381"/>
      <c r="V171" s="381"/>
      <c r="W171" s="381"/>
      <c r="X171" s="381"/>
      <c r="Y171" s="381"/>
      <c r="Z171" s="381"/>
    </row>
    <row r="172" spans="1:26" s="1" customFormat="1" ht="26.25" customHeight="1" x14ac:dyDescent="0.2">
      <c r="B172" s="558" t="s">
        <v>813</v>
      </c>
      <c r="C172" s="559"/>
      <c r="D172" s="559"/>
      <c r="E172" s="559"/>
      <c r="F172" s="559"/>
      <c r="G172" s="559"/>
      <c r="H172" s="559"/>
      <c r="I172" s="559"/>
      <c r="J172" s="559"/>
      <c r="K172" s="559"/>
      <c r="L172" s="559"/>
      <c r="M172" s="559"/>
      <c r="N172" s="559"/>
      <c r="O172" s="559"/>
      <c r="P172" s="559"/>
      <c r="Q172" s="7">
        <f>COUNTIFS(H153:H169,"M",Q153:Q169,"1")</f>
        <v>0</v>
      </c>
      <c r="R172" s="381"/>
      <c r="S172" s="381"/>
      <c r="T172" s="381"/>
      <c r="U172" s="381"/>
      <c r="V172" s="381"/>
      <c r="W172" s="381"/>
      <c r="X172" s="381"/>
      <c r="Y172" s="381"/>
      <c r="Z172" s="381"/>
    </row>
    <row r="173" spans="1:26" s="1" customFormat="1" ht="26.25" customHeight="1" x14ac:dyDescent="0.2">
      <c r="B173" s="262" t="s">
        <v>93</v>
      </c>
      <c r="C173" s="263"/>
      <c r="D173" s="263"/>
      <c r="E173" s="263"/>
      <c r="F173" s="263"/>
      <c r="G173" s="263"/>
      <c r="H173" s="263"/>
      <c r="I173" s="263"/>
      <c r="J173" s="263"/>
      <c r="K173" s="263"/>
      <c r="L173" s="263"/>
      <c r="M173" s="263"/>
      <c r="N173" s="263"/>
      <c r="O173" s="263"/>
      <c r="P173" s="263"/>
      <c r="Q173" s="7">
        <f>SUM(Q153:Q169)</f>
        <v>15</v>
      </c>
      <c r="R173" s="381"/>
      <c r="S173" s="381"/>
      <c r="T173" s="381"/>
      <c r="U173" s="381"/>
      <c r="V173" s="381"/>
      <c r="W173" s="381"/>
      <c r="X173" s="381"/>
      <c r="Y173" s="381"/>
      <c r="Z173" s="381"/>
    </row>
    <row r="174" spans="1:26" s="1" customFormat="1" ht="20.25" customHeight="1" x14ac:dyDescent="0.2">
      <c r="A174" s="5"/>
      <c r="B174" s="78" t="s">
        <v>962</v>
      </c>
      <c r="C174" s="574" t="s">
        <v>821</v>
      </c>
      <c r="D174" s="575"/>
      <c r="E174" s="575"/>
      <c r="F174" s="575"/>
      <c r="G174" s="575"/>
      <c r="H174" s="575"/>
      <c r="I174" s="575"/>
      <c r="J174" s="575"/>
      <c r="K174" s="575"/>
      <c r="L174" s="575"/>
      <c r="M174" s="575"/>
      <c r="N174" s="575"/>
      <c r="O174" s="575"/>
      <c r="P174" s="576"/>
      <c r="Q174" s="108"/>
      <c r="R174" s="604"/>
      <c r="S174" s="604"/>
      <c r="T174" s="604"/>
      <c r="U174" s="604"/>
      <c r="V174" s="604"/>
      <c r="W174" s="604"/>
      <c r="X174" s="604"/>
      <c r="Y174" s="604"/>
      <c r="Z174" s="604"/>
    </row>
    <row r="175" spans="1:26" s="1" customFormat="1" ht="61.5" customHeight="1" x14ac:dyDescent="0.2">
      <c r="A175" s="5"/>
      <c r="B175" s="83" t="s">
        <v>964</v>
      </c>
      <c r="C175" s="560" t="s">
        <v>955</v>
      </c>
      <c r="D175" s="560"/>
      <c r="E175" s="560"/>
      <c r="F175" s="80"/>
      <c r="G175" s="80"/>
      <c r="H175" s="83"/>
      <c r="I175" s="555" t="s">
        <v>2803</v>
      </c>
      <c r="J175" s="556" t="s">
        <v>821</v>
      </c>
      <c r="K175" s="556" t="s">
        <v>821</v>
      </c>
      <c r="L175" s="556" t="s">
        <v>821</v>
      </c>
      <c r="M175" s="556" t="s">
        <v>821</v>
      </c>
      <c r="N175" s="556" t="s">
        <v>821</v>
      </c>
      <c r="O175" s="556" t="s">
        <v>821</v>
      </c>
      <c r="P175" s="557" t="s">
        <v>821</v>
      </c>
      <c r="Q175" s="7">
        <v>1</v>
      </c>
      <c r="R175" s="374"/>
      <c r="S175" s="374"/>
      <c r="T175" s="374"/>
      <c r="U175" s="374"/>
      <c r="V175" s="374"/>
      <c r="W175" s="374"/>
      <c r="X175" s="374"/>
      <c r="Y175" s="374"/>
      <c r="Z175" s="374"/>
    </row>
    <row r="176" spans="1:26" s="1" customFormat="1" ht="20.25" customHeight="1" x14ac:dyDescent="0.2">
      <c r="A176" s="5"/>
      <c r="B176" s="83" t="s">
        <v>1010</v>
      </c>
      <c r="C176" s="560" t="s">
        <v>957</v>
      </c>
      <c r="D176" s="560"/>
      <c r="E176" s="560"/>
      <c r="F176" s="80"/>
      <c r="G176" s="80"/>
      <c r="H176" s="83"/>
      <c r="I176" s="555" t="s">
        <v>958</v>
      </c>
      <c r="J176" s="556" t="s">
        <v>959</v>
      </c>
      <c r="K176" s="556" t="s">
        <v>959</v>
      </c>
      <c r="L176" s="556" t="s">
        <v>959</v>
      </c>
      <c r="M176" s="556" t="s">
        <v>959</v>
      </c>
      <c r="N176" s="556" t="s">
        <v>959</v>
      </c>
      <c r="O176" s="556" t="s">
        <v>959</v>
      </c>
      <c r="P176" s="557" t="s">
        <v>959</v>
      </c>
      <c r="Q176" s="7">
        <v>1</v>
      </c>
      <c r="R176" s="374"/>
      <c r="S176" s="374"/>
      <c r="T176" s="374"/>
      <c r="U176" s="374"/>
      <c r="V176" s="374"/>
      <c r="W176" s="374"/>
      <c r="X176" s="374"/>
      <c r="Y176" s="374"/>
      <c r="Z176" s="374"/>
    </row>
    <row r="177" spans="1:26" s="1" customFormat="1" ht="30.75" customHeight="1" x14ac:dyDescent="0.2">
      <c r="A177" s="5"/>
      <c r="B177" s="83" t="s">
        <v>2248</v>
      </c>
      <c r="C177" s="560" t="s">
        <v>961</v>
      </c>
      <c r="D177" s="560"/>
      <c r="E177" s="560"/>
      <c r="F177" s="80"/>
      <c r="G177" s="80"/>
      <c r="H177" s="83"/>
      <c r="I177" s="555" t="s">
        <v>2080</v>
      </c>
      <c r="J177" s="556"/>
      <c r="K177" s="556"/>
      <c r="L177" s="556"/>
      <c r="M177" s="556"/>
      <c r="N177" s="556"/>
      <c r="O177" s="556"/>
      <c r="P177" s="557"/>
      <c r="Q177" s="137">
        <v>1</v>
      </c>
      <c r="R177" s="374"/>
      <c r="S177" s="374"/>
      <c r="T177" s="374"/>
      <c r="U177" s="374"/>
      <c r="V177" s="374"/>
      <c r="W177" s="374"/>
      <c r="X177" s="374"/>
      <c r="Y177" s="374"/>
      <c r="Z177" s="374"/>
    </row>
    <row r="178" spans="1:26" s="1" customFormat="1" ht="26.25" customHeight="1" x14ac:dyDescent="0.2">
      <c r="B178" s="558" t="s">
        <v>92</v>
      </c>
      <c r="C178" s="559"/>
      <c r="D178" s="559"/>
      <c r="E178" s="559"/>
      <c r="F178" s="559"/>
      <c r="G178" s="559"/>
      <c r="H178" s="559"/>
      <c r="I178" s="559"/>
      <c r="J178" s="559"/>
      <c r="K178" s="559"/>
      <c r="L178" s="559"/>
      <c r="M178" s="559"/>
      <c r="N178" s="559"/>
      <c r="O178" s="559"/>
      <c r="P178" s="559"/>
      <c r="Q178" s="7">
        <f>COUNTIF(Q175:Q177,"N/A")</f>
        <v>0</v>
      </c>
      <c r="R178" s="567"/>
      <c r="S178" s="567"/>
      <c r="T178" s="567"/>
      <c r="U178" s="567"/>
      <c r="V178" s="567"/>
      <c r="W178" s="567"/>
      <c r="X178" s="567"/>
      <c r="Y178" s="567"/>
      <c r="Z178" s="567"/>
    </row>
    <row r="179" spans="1:26" s="1" customFormat="1" ht="26.25" customHeight="1" x14ac:dyDescent="0.2">
      <c r="B179" s="558" t="s">
        <v>812</v>
      </c>
      <c r="C179" s="559"/>
      <c r="D179" s="559"/>
      <c r="E179" s="559"/>
      <c r="F179" s="559"/>
      <c r="G179" s="559"/>
      <c r="H179" s="559"/>
      <c r="I179" s="559"/>
      <c r="J179" s="559"/>
      <c r="K179" s="559"/>
      <c r="L179" s="559"/>
      <c r="M179" s="559"/>
      <c r="N179" s="559"/>
      <c r="O179" s="559"/>
      <c r="P179" s="559"/>
      <c r="Q179" s="7">
        <f>COUNTIFS(H175:H177,"M",Q175:Q177,"N/A")</f>
        <v>0</v>
      </c>
      <c r="R179" s="381"/>
      <c r="S179" s="381"/>
      <c r="T179" s="381"/>
      <c r="U179" s="381"/>
      <c r="V179" s="381"/>
      <c r="W179" s="381"/>
      <c r="X179" s="381"/>
      <c r="Y179" s="381"/>
      <c r="Z179" s="381"/>
    </row>
    <row r="180" spans="1:26" s="1" customFormat="1" ht="26.25" customHeight="1" x14ac:dyDescent="0.2">
      <c r="B180" s="558" t="s">
        <v>813</v>
      </c>
      <c r="C180" s="559"/>
      <c r="D180" s="559"/>
      <c r="E180" s="559"/>
      <c r="F180" s="559"/>
      <c r="G180" s="559"/>
      <c r="H180" s="559"/>
      <c r="I180" s="559"/>
      <c r="J180" s="559"/>
      <c r="K180" s="559"/>
      <c r="L180" s="559"/>
      <c r="M180" s="559"/>
      <c r="N180" s="559"/>
      <c r="O180" s="559"/>
      <c r="P180" s="559"/>
      <c r="Q180" s="7">
        <f>COUNTIFS(H175:H177,"M",Q175:Q177,"1")</f>
        <v>0</v>
      </c>
      <c r="R180" s="381"/>
      <c r="S180" s="381"/>
      <c r="T180" s="381"/>
      <c r="U180" s="381"/>
      <c r="V180" s="381"/>
      <c r="W180" s="381"/>
      <c r="X180" s="381"/>
      <c r="Y180" s="381"/>
      <c r="Z180" s="381"/>
    </row>
    <row r="181" spans="1:26" s="1" customFormat="1" ht="27" customHeight="1" x14ac:dyDescent="0.2">
      <c r="B181" s="262" t="s">
        <v>93</v>
      </c>
      <c r="C181" s="263"/>
      <c r="D181" s="263"/>
      <c r="E181" s="263"/>
      <c r="F181" s="263"/>
      <c r="G181" s="263"/>
      <c r="H181" s="263"/>
      <c r="I181" s="263"/>
      <c r="J181" s="263"/>
      <c r="K181" s="263"/>
      <c r="L181" s="263"/>
      <c r="M181" s="263"/>
      <c r="N181" s="263"/>
      <c r="O181" s="263"/>
      <c r="P181" s="263"/>
      <c r="Q181" s="7">
        <f>SUM(Q175:Q177)</f>
        <v>3</v>
      </c>
      <c r="R181" s="381"/>
      <c r="S181" s="381"/>
      <c r="T181" s="381"/>
      <c r="U181" s="381"/>
      <c r="V181" s="381"/>
      <c r="W181" s="381"/>
      <c r="X181" s="381"/>
      <c r="Y181" s="381"/>
      <c r="Z181" s="381"/>
    </row>
    <row r="182" spans="1:26" s="30" customFormat="1" ht="21" customHeight="1" x14ac:dyDescent="0.2">
      <c r="A182" s="86"/>
      <c r="B182" s="78" t="s">
        <v>2249</v>
      </c>
      <c r="C182" s="574" t="s">
        <v>963</v>
      </c>
      <c r="D182" s="575"/>
      <c r="E182" s="575"/>
      <c r="F182" s="575"/>
      <c r="G182" s="575"/>
      <c r="H182" s="575"/>
      <c r="I182" s="575"/>
      <c r="J182" s="575"/>
      <c r="K182" s="575"/>
      <c r="L182" s="575"/>
      <c r="M182" s="575"/>
      <c r="N182" s="575"/>
      <c r="O182" s="575"/>
      <c r="P182" s="576"/>
      <c r="Q182" s="108"/>
      <c r="R182" s="604"/>
      <c r="S182" s="604"/>
      <c r="T182" s="604"/>
      <c r="U182" s="604"/>
      <c r="V182" s="604"/>
      <c r="W182" s="604"/>
      <c r="X182" s="604"/>
      <c r="Y182" s="604"/>
      <c r="Z182" s="604"/>
    </row>
    <row r="183" spans="1:26" s="1" customFormat="1" ht="20.25" customHeight="1" x14ac:dyDescent="0.2">
      <c r="A183" s="5"/>
      <c r="B183" s="78" t="s">
        <v>1030</v>
      </c>
      <c r="C183" s="574" t="s">
        <v>965</v>
      </c>
      <c r="D183" s="575"/>
      <c r="E183" s="575"/>
      <c r="F183" s="575"/>
      <c r="G183" s="575"/>
      <c r="H183" s="575"/>
      <c r="I183" s="575"/>
      <c r="J183" s="575"/>
      <c r="K183" s="575"/>
      <c r="L183" s="575"/>
      <c r="M183" s="575"/>
      <c r="N183" s="575"/>
      <c r="O183" s="575"/>
      <c r="P183" s="576"/>
      <c r="Q183" s="108"/>
      <c r="R183" s="604"/>
      <c r="S183" s="604"/>
      <c r="T183" s="604"/>
      <c r="U183" s="604"/>
      <c r="V183" s="604"/>
      <c r="W183" s="604"/>
      <c r="X183" s="604"/>
      <c r="Y183" s="604"/>
      <c r="Z183" s="604"/>
    </row>
    <row r="184" spans="1:26" s="1" customFormat="1" ht="20.25" customHeight="1" x14ac:dyDescent="0.2">
      <c r="A184" s="5"/>
      <c r="B184" s="78" t="s">
        <v>1032</v>
      </c>
      <c r="C184" s="574" t="s">
        <v>966</v>
      </c>
      <c r="D184" s="575"/>
      <c r="E184" s="575"/>
      <c r="F184" s="575"/>
      <c r="G184" s="575"/>
      <c r="H184" s="575"/>
      <c r="I184" s="575"/>
      <c r="J184" s="575"/>
      <c r="K184" s="575"/>
      <c r="L184" s="575"/>
      <c r="M184" s="575"/>
      <c r="N184" s="575"/>
      <c r="O184" s="575"/>
      <c r="P184" s="576"/>
      <c r="Q184" s="108"/>
      <c r="R184" s="604"/>
      <c r="S184" s="604"/>
      <c r="T184" s="604"/>
      <c r="U184" s="604"/>
      <c r="V184" s="604"/>
      <c r="W184" s="604"/>
      <c r="X184" s="604"/>
      <c r="Y184" s="604"/>
      <c r="Z184" s="604"/>
    </row>
    <row r="185" spans="1:26" s="1" customFormat="1" ht="62.25" customHeight="1" x14ac:dyDescent="0.2">
      <c r="A185" s="5"/>
      <c r="B185" s="79"/>
      <c r="C185" s="560"/>
      <c r="D185" s="560"/>
      <c r="E185" s="560"/>
      <c r="F185" s="80"/>
      <c r="G185" s="80"/>
      <c r="H185" s="82"/>
      <c r="I185" s="555" t="s">
        <v>967</v>
      </c>
      <c r="J185" s="556" t="s">
        <v>968</v>
      </c>
      <c r="K185" s="556" t="s">
        <v>968</v>
      </c>
      <c r="L185" s="556" t="s">
        <v>968</v>
      </c>
      <c r="M185" s="556" t="s">
        <v>968</v>
      </c>
      <c r="N185" s="556" t="s">
        <v>968</v>
      </c>
      <c r="O185" s="556" t="s">
        <v>968</v>
      </c>
      <c r="P185" s="556" t="s">
        <v>968</v>
      </c>
      <c r="Q185" s="184"/>
      <c r="R185" s="374"/>
      <c r="S185" s="374"/>
      <c r="T185" s="374"/>
      <c r="U185" s="374"/>
      <c r="V185" s="374"/>
      <c r="W185" s="374"/>
      <c r="X185" s="374"/>
      <c r="Y185" s="374"/>
      <c r="Z185" s="374"/>
    </row>
    <row r="186" spans="1:26" s="1" customFormat="1" ht="75.75" customHeight="1" x14ac:dyDescent="0.2">
      <c r="A186" s="5"/>
      <c r="B186" s="79" t="s">
        <v>1033</v>
      </c>
      <c r="C186" s="560" t="s">
        <v>969</v>
      </c>
      <c r="D186" s="560"/>
      <c r="E186" s="560"/>
      <c r="F186" s="80"/>
      <c r="G186" s="80"/>
      <c r="H186" s="77" t="s">
        <v>57</v>
      </c>
      <c r="I186" s="555" t="s">
        <v>2809</v>
      </c>
      <c r="J186" s="556"/>
      <c r="K186" s="556"/>
      <c r="L186" s="556"/>
      <c r="M186" s="556"/>
      <c r="N186" s="556"/>
      <c r="O186" s="556"/>
      <c r="P186" s="557"/>
      <c r="Q186" s="66">
        <v>1</v>
      </c>
      <c r="R186" s="374"/>
      <c r="S186" s="374"/>
      <c r="T186" s="374"/>
      <c r="U186" s="374"/>
      <c r="V186" s="374"/>
      <c r="W186" s="374"/>
      <c r="X186" s="374"/>
      <c r="Y186" s="374"/>
      <c r="Z186" s="374"/>
    </row>
    <row r="187" spans="1:26" s="1" customFormat="1" ht="31.5" customHeight="1" x14ac:dyDescent="0.2">
      <c r="A187" s="5"/>
      <c r="B187" s="79" t="s">
        <v>1035</v>
      </c>
      <c r="C187" s="560" t="s">
        <v>970</v>
      </c>
      <c r="D187" s="560"/>
      <c r="E187" s="560"/>
      <c r="F187" s="80"/>
      <c r="G187" s="80"/>
      <c r="H187" s="114"/>
      <c r="I187" s="388" t="s">
        <v>2857</v>
      </c>
      <c r="J187" s="389" t="s">
        <v>971</v>
      </c>
      <c r="K187" s="389" t="s">
        <v>971</v>
      </c>
      <c r="L187" s="389" t="s">
        <v>971</v>
      </c>
      <c r="M187" s="389" t="s">
        <v>971</v>
      </c>
      <c r="N187" s="389" t="s">
        <v>971</v>
      </c>
      <c r="O187" s="389" t="s">
        <v>971</v>
      </c>
      <c r="P187" s="390" t="s">
        <v>971</v>
      </c>
      <c r="Q187" s="65"/>
      <c r="R187" s="374"/>
      <c r="S187" s="374"/>
      <c r="T187" s="374"/>
      <c r="U187" s="374"/>
      <c r="V187" s="374"/>
      <c r="W187" s="374"/>
      <c r="X187" s="374"/>
      <c r="Y187" s="374"/>
      <c r="Z187" s="374"/>
    </row>
    <row r="188" spans="1:26" s="1" customFormat="1" ht="104.25" customHeight="1" x14ac:dyDescent="0.2">
      <c r="A188" s="5"/>
      <c r="B188" s="79" t="s">
        <v>55</v>
      </c>
      <c r="C188" s="560" t="s">
        <v>3017</v>
      </c>
      <c r="D188" s="560"/>
      <c r="E188" s="560"/>
      <c r="F188" s="80"/>
      <c r="G188" s="80"/>
      <c r="H188" s="77"/>
      <c r="I188" s="255" t="s">
        <v>3016</v>
      </c>
      <c r="J188" s="256"/>
      <c r="K188" s="256"/>
      <c r="L188" s="256"/>
      <c r="M188" s="256"/>
      <c r="N188" s="256"/>
      <c r="O188" s="256"/>
      <c r="P188" s="257"/>
      <c r="Q188" s="7">
        <v>1</v>
      </c>
      <c r="R188" s="374"/>
      <c r="S188" s="374"/>
      <c r="T188" s="374"/>
      <c r="U188" s="374"/>
      <c r="V188" s="374"/>
      <c r="W188" s="374"/>
      <c r="X188" s="374"/>
      <c r="Y188" s="374"/>
      <c r="Z188" s="374"/>
    </row>
    <row r="189" spans="1:26" s="1" customFormat="1" ht="20.25" customHeight="1" x14ac:dyDescent="0.2">
      <c r="A189" s="5"/>
      <c r="B189" s="79" t="s">
        <v>58</v>
      </c>
      <c r="C189" s="560" t="s">
        <v>3018</v>
      </c>
      <c r="D189" s="560"/>
      <c r="E189" s="560"/>
      <c r="F189" s="80"/>
      <c r="G189" s="80"/>
      <c r="H189" s="77"/>
      <c r="I189" s="555" t="s">
        <v>972</v>
      </c>
      <c r="J189" s="556" t="s">
        <v>973</v>
      </c>
      <c r="K189" s="556" t="s">
        <v>973</v>
      </c>
      <c r="L189" s="556" t="s">
        <v>973</v>
      </c>
      <c r="M189" s="556" t="s">
        <v>973</v>
      </c>
      <c r="N189" s="556" t="s">
        <v>973</v>
      </c>
      <c r="O189" s="556" t="s">
        <v>973</v>
      </c>
      <c r="P189" s="557" t="s">
        <v>973</v>
      </c>
      <c r="Q189" s="7">
        <v>1</v>
      </c>
      <c r="R189" s="374"/>
      <c r="S189" s="374"/>
      <c r="T189" s="374"/>
      <c r="U189" s="374"/>
      <c r="V189" s="374"/>
      <c r="W189" s="374"/>
      <c r="X189" s="374"/>
      <c r="Y189" s="374"/>
      <c r="Z189" s="374"/>
    </row>
    <row r="190" spans="1:26" s="1" customFormat="1" ht="33" customHeight="1" x14ac:dyDescent="0.2">
      <c r="A190" s="5"/>
      <c r="B190" s="79" t="s">
        <v>59</v>
      </c>
      <c r="C190" s="560" t="s">
        <v>3019</v>
      </c>
      <c r="D190" s="560"/>
      <c r="E190" s="560"/>
      <c r="F190" s="80"/>
      <c r="G190" s="80"/>
      <c r="H190" s="77"/>
      <c r="I190" s="255" t="s">
        <v>2081</v>
      </c>
      <c r="J190" s="256"/>
      <c r="K190" s="256"/>
      <c r="L190" s="256"/>
      <c r="M190" s="256"/>
      <c r="N190" s="256"/>
      <c r="O190" s="256"/>
      <c r="P190" s="257"/>
      <c r="Q190" s="7">
        <v>1</v>
      </c>
      <c r="R190" s="374"/>
      <c r="S190" s="374"/>
      <c r="T190" s="374"/>
      <c r="U190" s="374"/>
      <c r="V190" s="374"/>
      <c r="W190" s="374"/>
      <c r="X190" s="374"/>
      <c r="Y190" s="374"/>
      <c r="Z190" s="374"/>
    </row>
    <row r="191" spans="1:26" s="1" customFormat="1" ht="20.25" customHeight="1" x14ac:dyDescent="0.2">
      <c r="A191" s="5"/>
      <c r="B191" s="79" t="s">
        <v>61</v>
      </c>
      <c r="C191" s="560" t="s">
        <v>3020</v>
      </c>
      <c r="D191" s="560"/>
      <c r="E191" s="560"/>
      <c r="F191" s="80"/>
      <c r="G191" s="80"/>
      <c r="H191" s="77"/>
      <c r="I191" s="555" t="s">
        <v>1939</v>
      </c>
      <c r="J191" s="556" t="s">
        <v>975</v>
      </c>
      <c r="K191" s="556" t="s">
        <v>975</v>
      </c>
      <c r="L191" s="556" t="s">
        <v>975</v>
      </c>
      <c r="M191" s="556" t="s">
        <v>975</v>
      </c>
      <c r="N191" s="556" t="s">
        <v>975</v>
      </c>
      <c r="O191" s="556" t="s">
        <v>975</v>
      </c>
      <c r="P191" s="557" t="s">
        <v>975</v>
      </c>
      <c r="Q191" s="7">
        <v>1</v>
      </c>
      <c r="R191" s="374"/>
      <c r="S191" s="374"/>
      <c r="T191" s="374"/>
      <c r="U191" s="374"/>
      <c r="V191" s="374"/>
      <c r="W191" s="374"/>
      <c r="X191" s="374"/>
      <c r="Y191" s="374"/>
      <c r="Z191" s="374"/>
    </row>
    <row r="192" spans="1:26" s="1" customFormat="1" ht="33" customHeight="1" x14ac:dyDescent="0.2">
      <c r="A192" s="5"/>
      <c r="B192" s="79" t="s">
        <v>63</v>
      </c>
      <c r="C192" s="560" t="s">
        <v>3021</v>
      </c>
      <c r="D192" s="560"/>
      <c r="E192" s="560"/>
      <c r="F192" s="80"/>
      <c r="G192" s="80"/>
      <c r="H192" s="77"/>
      <c r="I192" s="555" t="s">
        <v>1940</v>
      </c>
      <c r="J192" s="556" t="s">
        <v>974</v>
      </c>
      <c r="K192" s="556" t="s">
        <v>974</v>
      </c>
      <c r="L192" s="556" t="s">
        <v>974</v>
      </c>
      <c r="M192" s="556" t="s">
        <v>974</v>
      </c>
      <c r="N192" s="556" t="s">
        <v>974</v>
      </c>
      <c r="O192" s="556" t="s">
        <v>974</v>
      </c>
      <c r="P192" s="557" t="s">
        <v>974</v>
      </c>
      <c r="Q192" s="7">
        <v>1</v>
      </c>
      <c r="R192" s="374"/>
      <c r="S192" s="374"/>
      <c r="T192" s="374"/>
      <c r="U192" s="374"/>
      <c r="V192" s="374"/>
      <c r="W192" s="374"/>
      <c r="X192" s="374"/>
      <c r="Y192" s="374"/>
      <c r="Z192" s="374"/>
    </row>
    <row r="193" spans="1:26" s="1" customFormat="1" ht="33" customHeight="1" x14ac:dyDescent="0.2">
      <c r="A193" s="5"/>
      <c r="B193" s="79" t="s">
        <v>65</v>
      </c>
      <c r="C193" s="560" t="s">
        <v>3022</v>
      </c>
      <c r="D193" s="560"/>
      <c r="E193" s="560"/>
      <c r="F193" s="80"/>
      <c r="G193" s="80"/>
      <c r="H193" s="77"/>
      <c r="I193" s="255" t="s">
        <v>444</v>
      </c>
      <c r="J193" s="256"/>
      <c r="K193" s="256"/>
      <c r="L193" s="256"/>
      <c r="M193" s="256"/>
      <c r="N193" s="256"/>
      <c r="O193" s="256"/>
      <c r="P193" s="257"/>
      <c r="Q193" s="7">
        <v>1</v>
      </c>
      <c r="R193" s="374"/>
      <c r="S193" s="374"/>
      <c r="T193" s="374"/>
      <c r="U193" s="374"/>
      <c r="V193" s="374"/>
      <c r="W193" s="374"/>
      <c r="X193" s="374"/>
      <c r="Y193" s="374"/>
      <c r="Z193" s="374"/>
    </row>
    <row r="194" spans="1:26" s="1" customFormat="1" ht="89.25" customHeight="1" x14ac:dyDescent="0.2">
      <c r="A194" s="5"/>
      <c r="B194" s="79" t="s">
        <v>68</v>
      </c>
      <c r="C194" s="560" t="s">
        <v>3023</v>
      </c>
      <c r="D194" s="560"/>
      <c r="E194" s="560"/>
      <c r="F194" s="80"/>
      <c r="G194" s="80"/>
      <c r="H194" s="77" t="s">
        <v>57</v>
      </c>
      <c r="I194" s="555" t="s">
        <v>1941</v>
      </c>
      <c r="J194" s="556"/>
      <c r="K194" s="556"/>
      <c r="L194" s="556"/>
      <c r="M194" s="556"/>
      <c r="N194" s="556"/>
      <c r="O194" s="556"/>
      <c r="P194" s="557"/>
      <c r="Q194" s="7">
        <v>1</v>
      </c>
      <c r="R194" s="374"/>
      <c r="S194" s="374"/>
      <c r="T194" s="374"/>
      <c r="U194" s="374"/>
      <c r="V194" s="374"/>
      <c r="W194" s="374"/>
      <c r="X194" s="374"/>
      <c r="Y194" s="374"/>
      <c r="Z194" s="374"/>
    </row>
    <row r="195" spans="1:26" s="1" customFormat="1" ht="33.75" customHeight="1" x14ac:dyDescent="0.2">
      <c r="A195" s="5"/>
      <c r="B195" s="79" t="s">
        <v>71</v>
      </c>
      <c r="C195" s="521" t="s">
        <v>3024</v>
      </c>
      <c r="D195" s="522"/>
      <c r="E195" s="522"/>
      <c r="F195" s="80"/>
      <c r="G195" s="80"/>
      <c r="H195" s="77"/>
      <c r="I195" s="555" t="s">
        <v>976</v>
      </c>
      <c r="J195" s="556" t="s">
        <v>977</v>
      </c>
      <c r="K195" s="556" t="s">
        <v>977</v>
      </c>
      <c r="L195" s="556" t="s">
        <v>977</v>
      </c>
      <c r="M195" s="556" t="s">
        <v>977</v>
      </c>
      <c r="N195" s="556" t="s">
        <v>977</v>
      </c>
      <c r="O195" s="556" t="s">
        <v>977</v>
      </c>
      <c r="P195" s="557" t="s">
        <v>977</v>
      </c>
      <c r="Q195" s="7">
        <v>1</v>
      </c>
      <c r="R195" s="374"/>
      <c r="S195" s="374"/>
      <c r="T195" s="374"/>
      <c r="U195" s="374"/>
      <c r="V195" s="374"/>
      <c r="W195" s="374"/>
      <c r="X195" s="374"/>
      <c r="Y195" s="374"/>
      <c r="Z195" s="374"/>
    </row>
    <row r="196" spans="1:26" s="1" customFormat="1" ht="62.25" customHeight="1" x14ac:dyDescent="0.2">
      <c r="A196" s="5"/>
      <c r="B196" s="79" t="s">
        <v>74</v>
      </c>
      <c r="C196" s="560" t="s">
        <v>3025</v>
      </c>
      <c r="D196" s="560"/>
      <c r="E196" s="560"/>
      <c r="F196" s="80"/>
      <c r="G196" s="80"/>
      <c r="H196" s="77"/>
      <c r="I196" s="555" t="s">
        <v>978</v>
      </c>
      <c r="J196" s="556" t="s">
        <v>979</v>
      </c>
      <c r="K196" s="556" t="s">
        <v>979</v>
      </c>
      <c r="L196" s="556" t="s">
        <v>979</v>
      </c>
      <c r="M196" s="556" t="s">
        <v>979</v>
      </c>
      <c r="N196" s="556" t="s">
        <v>979</v>
      </c>
      <c r="O196" s="556" t="s">
        <v>979</v>
      </c>
      <c r="P196" s="557" t="s">
        <v>979</v>
      </c>
      <c r="Q196" s="7">
        <v>1</v>
      </c>
      <c r="R196" s="374"/>
      <c r="S196" s="374"/>
      <c r="T196" s="374"/>
      <c r="U196" s="374"/>
      <c r="V196" s="374"/>
      <c r="W196" s="374"/>
      <c r="X196" s="374"/>
      <c r="Y196" s="374"/>
      <c r="Z196" s="374"/>
    </row>
    <row r="197" spans="1:26" s="1" customFormat="1" ht="48.75" customHeight="1" x14ac:dyDescent="0.2">
      <c r="A197" s="5"/>
      <c r="B197" s="79" t="s">
        <v>76</v>
      </c>
      <c r="C197" s="560" t="s">
        <v>3026</v>
      </c>
      <c r="D197" s="560"/>
      <c r="E197" s="560"/>
      <c r="F197" s="80"/>
      <c r="G197" s="80"/>
      <c r="H197" s="77"/>
      <c r="I197" s="555" t="s">
        <v>980</v>
      </c>
      <c r="J197" s="556" t="s">
        <v>981</v>
      </c>
      <c r="K197" s="556" t="s">
        <v>981</v>
      </c>
      <c r="L197" s="556" t="s">
        <v>981</v>
      </c>
      <c r="M197" s="556" t="s">
        <v>981</v>
      </c>
      <c r="N197" s="556" t="s">
        <v>981</v>
      </c>
      <c r="O197" s="556" t="s">
        <v>981</v>
      </c>
      <c r="P197" s="557" t="s">
        <v>981</v>
      </c>
      <c r="Q197" s="7">
        <v>1</v>
      </c>
      <c r="R197" s="374"/>
      <c r="S197" s="374"/>
      <c r="T197" s="374"/>
      <c r="U197" s="374"/>
      <c r="V197" s="374"/>
      <c r="W197" s="374"/>
      <c r="X197" s="374"/>
      <c r="Y197" s="374"/>
      <c r="Z197" s="374"/>
    </row>
    <row r="198" spans="1:26" s="1" customFormat="1" ht="106.5" customHeight="1" x14ac:dyDescent="0.2">
      <c r="A198" s="5"/>
      <c r="B198" s="79" t="s">
        <v>79</v>
      </c>
      <c r="C198" s="560" t="s">
        <v>3027</v>
      </c>
      <c r="D198" s="560"/>
      <c r="E198" s="560"/>
      <c r="F198" s="80"/>
      <c r="G198" s="80"/>
      <c r="H198" s="77"/>
      <c r="I198" s="555" t="s">
        <v>982</v>
      </c>
      <c r="J198" s="556" t="s">
        <v>983</v>
      </c>
      <c r="K198" s="556" t="s">
        <v>983</v>
      </c>
      <c r="L198" s="556" t="s">
        <v>983</v>
      </c>
      <c r="M198" s="556" t="s">
        <v>983</v>
      </c>
      <c r="N198" s="556" t="s">
        <v>983</v>
      </c>
      <c r="O198" s="556" t="s">
        <v>983</v>
      </c>
      <c r="P198" s="557" t="s">
        <v>983</v>
      </c>
      <c r="Q198" s="7">
        <v>1</v>
      </c>
      <c r="R198" s="374"/>
      <c r="S198" s="374"/>
      <c r="T198" s="374"/>
      <c r="U198" s="374"/>
      <c r="V198" s="374"/>
      <c r="W198" s="374"/>
      <c r="X198" s="374"/>
      <c r="Y198" s="374"/>
      <c r="Z198" s="374"/>
    </row>
    <row r="199" spans="1:26" s="1" customFormat="1" ht="31.5" customHeight="1" x14ac:dyDescent="0.2">
      <c r="A199" s="5"/>
      <c r="B199" s="79" t="s">
        <v>82</v>
      </c>
      <c r="C199" s="560" t="s">
        <v>3028</v>
      </c>
      <c r="D199" s="560"/>
      <c r="E199" s="560"/>
      <c r="F199" s="80"/>
      <c r="G199" s="80"/>
      <c r="H199" s="77"/>
      <c r="I199" s="388" t="s">
        <v>3031</v>
      </c>
      <c r="J199" s="389" t="s">
        <v>984</v>
      </c>
      <c r="K199" s="389" t="s">
        <v>984</v>
      </c>
      <c r="L199" s="389" t="s">
        <v>984</v>
      </c>
      <c r="M199" s="389" t="s">
        <v>984</v>
      </c>
      <c r="N199" s="389" t="s">
        <v>984</v>
      </c>
      <c r="O199" s="389" t="s">
        <v>984</v>
      </c>
      <c r="P199" s="390" t="s">
        <v>984</v>
      </c>
      <c r="Q199" s="7">
        <v>1</v>
      </c>
      <c r="R199" s="374"/>
      <c r="S199" s="374"/>
      <c r="T199" s="374"/>
      <c r="U199" s="374"/>
      <c r="V199" s="374"/>
      <c r="W199" s="374"/>
      <c r="X199" s="374"/>
      <c r="Y199" s="374"/>
      <c r="Z199" s="374"/>
    </row>
    <row r="200" spans="1:26" s="1" customFormat="1" ht="20.25" customHeight="1" x14ac:dyDescent="0.2">
      <c r="A200" s="5"/>
      <c r="B200" s="591" t="s">
        <v>1039</v>
      </c>
      <c r="C200" s="594" t="s">
        <v>1942</v>
      </c>
      <c r="D200" s="594"/>
      <c r="E200" s="594"/>
      <c r="F200" s="80"/>
      <c r="G200" s="80"/>
      <c r="H200" s="597"/>
      <c r="I200" s="600" t="s">
        <v>985</v>
      </c>
      <c r="J200" s="601" t="s">
        <v>986</v>
      </c>
      <c r="K200" s="601" t="s">
        <v>986</v>
      </c>
      <c r="L200" s="601" t="s">
        <v>986</v>
      </c>
      <c r="M200" s="601" t="s">
        <v>986</v>
      </c>
      <c r="N200" s="601" t="s">
        <v>986</v>
      </c>
      <c r="O200" s="601" t="s">
        <v>986</v>
      </c>
      <c r="P200" s="602" t="s">
        <v>986</v>
      </c>
      <c r="Q200" s="588"/>
      <c r="R200" s="374"/>
      <c r="S200" s="374"/>
      <c r="T200" s="374"/>
      <c r="U200" s="374"/>
      <c r="V200" s="374"/>
      <c r="W200" s="374"/>
      <c r="X200" s="374"/>
      <c r="Y200" s="374"/>
      <c r="Z200" s="374"/>
    </row>
    <row r="201" spans="1:26" s="1" customFormat="1" ht="20.25" customHeight="1" x14ac:dyDescent="0.2">
      <c r="A201" s="5"/>
      <c r="B201" s="592"/>
      <c r="C201" s="595"/>
      <c r="D201" s="595"/>
      <c r="E201" s="595"/>
      <c r="F201" s="80"/>
      <c r="G201" s="80"/>
      <c r="H201" s="598"/>
      <c r="I201" s="600" t="s">
        <v>1946</v>
      </c>
      <c r="J201" s="601" t="s">
        <v>985</v>
      </c>
      <c r="K201" s="601" t="s">
        <v>985</v>
      </c>
      <c r="L201" s="601" t="s">
        <v>985</v>
      </c>
      <c r="M201" s="601" t="s">
        <v>985</v>
      </c>
      <c r="N201" s="601" t="s">
        <v>985</v>
      </c>
      <c r="O201" s="601" t="s">
        <v>985</v>
      </c>
      <c r="P201" s="602" t="s">
        <v>985</v>
      </c>
      <c r="Q201" s="589"/>
      <c r="R201" s="374"/>
      <c r="S201" s="374"/>
      <c r="T201" s="374"/>
      <c r="U201" s="374"/>
      <c r="V201" s="374"/>
      <c r="W201" s="374"/>
      <c r="X201" s="374"/>
      <c r="Y201" s="374"/>
      <c r="Z201" s="374"/>
    </row>
    <row r="202" spans="1:26" s="1" customFormat="1" ht="20.25" customHeight="1" x14ac:dyDescent="0.2">
      <c r="A202" s="5"/>
      <c r="B202" s="592"/>
      <c r="C202" s="595"/>
      <c r="D202" s="595"/>
      <c r="E202" s="595"/>
      <c r="F202" s="80"/>
      <c r="G202" s="80"/>
      <c r="H202" s="598"/>
      <c r="I202" s="582" t="s">
        <v>1945</v>
      </c>
      <c r="J202" s="583" t="s">
        <v>987</v>
      </c>
      <c r="K202" s="583" t="s">
        <v>987</v>
      </c>
      <c r="L202" s="583" t="s">
        <v>987</v>
      </c>
      <c r="M202" s="583" t="s">
        <v>987</v>
      </c>
      <c r="N202" s="583" t="s">
        <v>987</v>
      </c>
      <c r="O202" s="583" t="s">
        <v>987</v>
      </c>
      <c r="P202" s="584" t="s">
        <v>987</v>
      </c>
      <c r="Q202" s="589"/>
      <c r="R202" s="374"/>
      <c r="S202" s="374"/>
      <c r="T202" s="374"/>
      <c r="U202" s="374"/>
      <c r="V202" s="374"/>
      <c r="W202" s="374"/>
      <c r="X202" s="374"/>
      <c r="Y202" s="374"/>
      <c r="Z202" s="374"/>
    </row>
    <row r="203" spans="1:26" s="1" customFormat="1" ht="33" customHeight="1" x14ac:dyDescent="0.2">
      <c r="A203" s="5"/>
      <c r="B203" s="592"/>
      <c r="C203" s="595"/>
      <c r="D203" s="595"/>
      <c r="E203" s="595"/>
      <c r="F203" s="80"/>
      <c r="G203" s="80"/>
      <c r="H203" s="598"/>
      <c r="I203" s="582" t="s">
        <v>3032</v>
      </c>
      <c r="J203" s="583" t="s">
        <v>988</v>
      </c>
      <c r="K203" s="583" t="s">
        <v>988</v>
      </c>
      <c r="L203" s="583" t="s">
        <v>988</v>
      </c>
      <c r="M203" s="583" t="s">
        <v>988</v>
      </c>
      <c r="N203" s="583" t="s">
        <v>988</v>
      </c>
      <c r="O203" s="583" t="s">
        <v>988</v>
      </c>
      <c r="P203" s="584" t="s">
        <v>988</v>
      </c>
      <c r="Q203" s="589"/>
      <c r="R203" s="374"/>
      <c r="S203" s="374"/>
      <c r="T203" s="374"/>
      <c r="U203" s="374"/>
      <c r="V203" s="374"/>
      <c r="W203" s="374"/>
      <c r="X203" s="374"/>
      <c r="Y203" s="374"/>
      <c r="Z203" s="374"/>
    </row>
    <row r="204" spans="1:26" s="1" customFormat="1" ht="20.25" customHeight="1" x14ac:dyDescent="0.2">
      <c r="A204" s="5"/>
      <c r="B204" s="592"/>
      <c r="C204" s="595"/>
      <c r="D204" s="595"/>
      <c r="E204" s="595"/>
      <c r="F204" s="80"/>
      <c r="G204" s="80"/>
      <c r="H204" s="598"/>
      <c r="I204" s="582" t="s">
        <v>1943</v>
      </c>
      <c r="J204" s="583" t="s">
        <v>989</v>
      </c>
      <c r="K204" s="583" t="s">
        <v>989</v>
      </c>
      <c r="L204" s="583" t="s">
        <v>989</v>
      </c>
      <c r="M204" s="583" t="s">
        <v>989</v>
      </c>
      <c r="N204" s="583" t="s">
        <v>989</v>
      </c>
      <c r="O204" s="583" t="s">
        <v>989</v>
      </c>
      <c r="P204" s="584" t="s">
        <v>989</v>
      </c>
      <c r="Q204" s="589"/>
      <c r="R204" s="374"/>
      <c r="S204" s="374"/>
      <c r="T204" s="374"/>
      <c r="U204" s="374"/>
      <c r="V204" s="374"/>
      <c r="W204" s="374"/>
      <c r="X204" s="374"/>
      <c r="Y204" s="374"/>
      <c r="Z204" s="374"/>
    </row>
    <row r="205" spans="1:26" s="1" customFormat="1" ht="20.25" customHeight="1" x14ac:dyDescent="0.2">
      <c r="A205" s="5"/>
      <c r="B205" s="592"/>
      <c r="C205" s="595"/>
      <c r="D205" s="595"/>
      <c r="E205" s="595"/>
      <c r="F205" s="80"/>
      <c r="G205" s="80"/>
      <c r="H205" s="598"/>
      <c r="I205" s="582" t="s">
        <v>1944</v>
      </c>
      <c r="J205" s="583" t="s">
        <v>990</v>
      </c>
      <c r="K205" s="583" t="s">
        <v>990</v>
      </c>
      <c r="L205" s="583" t="s">
        <v>990</v>
      </c>
      <c r="M205" s="583" t="s">
        <v>990</v>
      </c>
      <c r="N205" s="583" t="s">
        <v>990</v>
      </c>
      <c r="O205" s="583" t="s">
        <v>990</v>
      </c>
      <c r="P205" s="584" t="s">
        <v>990</v>
      </c>
      <c r="Q205" s="589"/>
      <c r="R205" s="374"/>
      <c r="S205" s="374"/>
      <c r="T205" s="374"/>
      <c r="U205" s="374"/>
      <c r="V205" s="374"/>
      <c r="W205" s="374"/>
      <c r="X205" s="374"/>
      <c r="Y205" s="374"/>
      <c r="Z205" s="374"/>
    </row>
    <row r="206" spans="1:26" s="1" customFormat="1" ht="32.25" customHeight="1" x14ac:dyDescent="0.2">
      <c r="A206" s="5"/>
      <c r="B206" s="593"/>
      <c r="C206" s="596"/>
      <c r="D206" s="596"/>
      <c r="E206" s="596"/>
      <c r="F206" s="80"/>
      <c r="G206" s="80"/>
      <c r="H206" s="599"/>
      <c r="I206" s="585" t="s">
        <v>991</v>
      </c>
      <c r="J206" s="586" t="s">
        <v>992</v>
      </c>
      <c r="K206" s="586" t="s">
        <v>992</v>
      </c>
      <c r="L206" s="586" t="s">
        <v>992</v>
      </c>
      <c r="M206" s="586" t="s">
        <v>992</v>
      </c>
      <c r="N206" s="586" t="s">
        <v>992</v>
      </c>
      <c r="O206" s="586" t="s">
        <v>992</v>
      </c>
      <c r="P206" s="587" t="s">
        <v>992</v>
      </c>
      <c r="Q206" s="590"/>
      <c r="R206" s="374"/>
      <c r="S206" s="374"/>
      <c r="T206" s="374"/>
      <c r="U206" s="374"/>
      <c r="V206" s="374"/>
      <c r="W206" s="374"/>
      <c r="X206" s="374"/>
      <c r="Y206" s="374"/>
      <c r="Z206" s="374"/>
    </row>
    <row r="207" spans="1:26" s="1" customFormat="1" ht="103.5" customHeight="1" x14ac:dyDescent="0.2">
      <c r="A207" s="5"/>
      <c r="B207" s="79" t="s">
        <v>55</v>
      </c>
      <c r="C207" s="560" t="s">
        <v>733</v>
      </c>
      <c r="D207" s="560"/>
      <c r="E207" s="560"/>
      <c r="F207" s="80"/>
      <c r="G207" s="80"/>
      <c r="H207" s="77" t="s">
        <v>57</v>
      </c>
      <c r="I207" s="526" t="s">
        <v>3033</v>
      </c>
      <c r="J207" s="527"/>
      <c r="K207" s="527"/>
      <c r="L207" s="527"/>
      <c r="M207" s="527"/>
      <c r="N207" s="527"/>
      <c r="O207" s="527"/>
      <c r="P207" s="528"/>
      <c r="Q207" s="7">
        <v>1</v>
      </c>
      <c r="R207" s="374"/>
      <c r="S207" s="374"/>
      <c r="T207" s="374"/>
      <c r="U207" s="374"/>
      <c r="V207" s="374"/>
      <c r="W207" s="374"/>
      <c r="X207" s="374"/>
      <c r="Y207" s="374"/>
      <c r="Z207" s="374"/>
    </row>
    <row r="208" spans="1:26" s="1" customFormat="1" ht="32.25" customHeight="1" x14ac:dyDescent="0.2">
      <c r="A208" s="5"/>
      <c r="B208" s="79" t="s">
        <v>58</v>
      </c>
      <c r="C208" s="560" t="s">
        <v>3029</v>
      </c>
      <c r="D208" s="560"/>
      <c r="E208" s="560"/>
      <c r="F208" s="80"/>
      <c r="G208" s="80"/>
      <c r="H208" s="77"/>
      <c r="I208" s="555" t="s">
        <v>1947</v>
      </c>
      <c r="J208" s="556" t="s">
        <v>994</v>
      </c>
      <c r="K208" s="556" t="s">
        <v>994</v>
      </c>
      <c r="L208" s="556" t="s">
        <v>994</v>
      </c>
      <c r="M208" s="556" t="s">
        <v>994</v>
      </c>
      <c r="N208" s="556" t="s">
        <v>994</v>
      </c>
      <c r="O208" s="556" t="s">
        <v>994</v>
      </c>
      <c r="P208" s="557" t="s">
        <v>994</v>
      </c>
      <c r="Q208" s="7">
        <v>1</v>
      </c>
      <c r="R208" s="374"/>
      <c r="S208" s="374"/>
      <c r="T208" s="374"/>
      <c r="U208" s="374"/>
      <c r="V208" s="374"/>
      <c r="W208" s="374"/>
      <c r="X208" s="374"/>
      <c r="Y208" s="374"/>
      <c r="Z208" s="374"/>
    </row>
    <row r="209" spans="1:26" s="1" customFormat="1" ht="31.5" customHeight="1" x14ac:dyDescent="0.2">
      <c r="A209" s="5"/>
      <c r="B209" s="79" t="s">
        <v>59</v>
      </c>
      <c r="C209" s="560" t="s">
        <v>737</v>
      </c>
      <c r="D209" s="560"/>
      <c r="E209" s="560"/>
      <c r="F209" s="80"/>
      <c r="G209" s="80"/>
      <c r="H209" s="77" t="s">
        <v>57</v>
      </c>
      <c r="I209" s="555" t="s">
        <v>2082</v>
      </c>
      <c r="J209" s="556" t="s">
        <v>993</v>
      </c>
      <c r="K209" s="556" t="s">
        <v>993</v>
      </c>
      <c r="L209" s="556" t="s">
        <v>993</v>
      </c>
      <c r="M209" s="556" t="s">
        <v>993</v>
      </c>
      <c r="N209" s="556" t="s">
        <v>993</v>
      </c>
      <c r="O209" s="556" t="s">
        <v>993</v>
      </c>
      <c r="P209" s="557" t="s">
        <v>993</v>
      </c>
      <c r="Q209" s="7">
        <v>1</v>
      </c>
      <c r="R209" s="374"/>
      <c r="S209" s="374"/>
      <c r="T209" s="374"/>
      <c r="U209" s="374"/>
      <c r="V209" s="374"/>
      <c r="W209" s="374"/>
      <c r="X209" s="374"/>
      <c r="Y209" s="374"/>
      <c r="Z209" s="374"/>
    </row>
    <row r="210" spans="1:26" s="1" customFormat="1" ht="71.25" customHeight="1" x14ac:dyDescent="0.2">
      <c r="A210" s="5"/>
      <c r="B210" s="79" t="s">
        <v>61</v>
      </c>
      <c r="C210" s="560" t="s">
        <v>3030</v>
      </c>
      <c r="D210" s="560"/>
      <c r="E210" s="560"/>
      <c r="F210" s="80"/>
      <c r="G210" s="80"/>
      <c r="H210" s="77" t="s">
        <v>57</v>
      </c>
      <c r="I210" s="555" t="s">
        <v>3034</v>
      </c>
      <c r="J210" s="556" t="s">
        <v>995</v>
      </c>
      <c r="K210" s="556" t="s">
        <v>995</v>
      </c>
      <c r="L210" s="556" t="s">
        <v>995</v>
      </c>
      <c r="M210" s="556" t="s">
        <v>995</v>
      </c>
      <c r="N210" s="556" t="s">
        <v>995</v>
      </c>
      <c r="O210" s="556" t="s">
        <v>995</v>
      </c>
      <c r="P210" s="557" t="s">
        <v>995</v>
      </c>
      <c r="Q210" s="137">
        <v>1</v>
      </c>
      <c r="R210" s="374"/>
      <c r="S210" s="374"/>
      <c r="T210" s="374"/>
      <c r="U210" s="374"/>
      <c r="V210" s="374"/>
      <c r="W210" s="374"/>
      <c r="X210" s="374"/>
      <c r="Y210" s="374"/>
      <c r="Z210" s="374"/>
    </row>
    <row r="211" spans="1:26" s="1" customFormat="1" ht="26.25" customHeight="1" x14ac:dyDescent="0.2">
      <c r="B211" s="558" t="s">
        <v>92</v>
      </c>
      <c r="C211" s="559"/>
      <c r="D211" s="559"/>
      <c r="E211" s="559"/>
      <c r="F211" s="559"/>
      <c r="G211" s="559"/>
      <c r="H211" s="559"/>
      <c r="I211" s="559"/>
      <c r="J211" s="559"/>
      <c r="K211" s="559"/>
      <c r="L211" s="559"/>
      <c r="M211" s="559"/>
      <c r="N211" s="559"/>
      <c r="O211" s="559"/>
      <c r="P211" s="559"/>
      <c r="Q211" s="7">
        <f>COUNTIF(Q185:Q210,"N/A")</f>
        <v>0</v>
      </c>
      <c r="R211" s="567"/>
      <c r="S211" s="567"/>
      <c r="T211" s="567"/>
      <c r="U211" s="567"/>
      <c r="V211" s="567"/>
      <c r="W211" s="567"/>
      <c r="X211" s="567"/>
      <c r="Y211" s="567"/>
      <c r="Z211" s="567"/>
    </row>
    <row r="212" spans="1:26" s="1" customFormat="1" ht="26.25" customHeight="1" x14ac:dyDescent="0.2">
      <c r="B212" s="558" t="s">
        <v>812</v>
      </c>
      <c r="C212" s="559"/>
      <c r="D212" s="559"/>
      <c r="E212" s="559"/>
      <c r="F212" s="559"/>
      <c r="G212" s="559"/>
      <c r="H212" s="559"/>
      <c r="I212" s="559"/>
      <c r="J212" s="559"/>
      <c r="K212" s="559"/>
      <c r="L212" s="559"/>
      <c r="M212" s="559"/>
      <c r="N212" s="559"/>
      <c r="O212" s="559"/>
      <c r="P212" s="559"/>
      <c r="Q212" s="7">
        <f>COUNTIFS(H185:H210,"M",Q185:Q210,"N/A")</f>
        <v>0</v>
      </c>
      <c r="R212" s="381"/>
      <c r="S212" s="381"/>
      <c r="T212" s="381"/>
      <c r="U212" s="381"/>
      <c r="V212" s="381"/>
      <c r="W212" s="381"/>
      <c r="X212" s="381"/>
      <c r="Y212" s="381"/>
      <c r="Z212" s="381"/>
    </row>
    <row r="213" spans="1:26" s="1" customFormat="1" ht="26.25" customHeight="1" x14ac:dyDescent="0.2">
      <c r="B213" s="558" t="s">
        <v>813</v>
      </c>
      <c r="C213" s="559"/>
      <c r="D213" s="559"/>
      <c r="E213" s="559"/>
      <c r="F213" s="559"/>
      <c r="G213" s="559"/>
      <c r="H213" s="559"/>
      <c r="I213" s="559"/>
      <c r="J213" s="559"/>
      <c r="K213" s="559"/>
      <c r="L213" s="559"/>
      <c r="M213" s="559"/>
      <c r="N213" s="559"/>
      <c r="O213" s="559"/>
      <c r="P213" s="559"/>
      <c r="Q213" s="7">
        <f>COUNTIFS(H185:H210,"M",Q185:Q210,"1")</f>
        <v>5</v>
      </c>
      <c r="R213" s="381"/>
      <c r="S213" s="381"/>
      <c r="T213" s="381"/>
      <c r="U213" s="381"/>
      <c r="V213" s="381"/>
      <c r="W213" s="381"/>
      <c r="X213" s="381"/>
      <c r="Y213" s="381"/>
      <c r="Z213" s="381"/>
    </row>
    <row r="214" spans="1:26" s="1" customFormat="1" ht="26.25" customHeight="1" x14ac:dyDescent="0.2">
      <c r="B214" s="262" t="s">
        <v>93</v>
      </c>
      <c r="C214" s="263"/>
      <c r="D214" s="263"/>
      <c r="E214" s="263"/>
      <c r="F214" s="263"/>
      <c r="G214" s="263"/>
      <c r="H214" s="263"/>
      <c r="I214" s="263"/>
      <c r="J214" s="263"/>
      <c r="K214" s="263"/>
      <c r="L214" s="263"/>
      <c r="M214" s="263"/>
      <c r="N214" s="263"/>
      <c r="O214" s="263"/>
      <c r="P214" s="263"/>
      <c r="Q214" s="7">
        <f>SUM(Q185:Q210)</f>
        <v>17</v>
      </c>
      <c r="R214" s="381"/>
      <c r="S214" s="381"/>
      <c r="T214" s="381"/>
      <c r="U214" s="381"/>
      <c r="V214" s="381"/>
      <c r="W214" s="381"/>
      <c r="X214" s="381"/>
      <c r="Y214" s="381"/>
      <c r="Z214" s="381"/>
    </row>
    <row r="215" spans="1:26" s="1" customFormat="1" ht="20.25" customHeight="1" x14ac:dyDescent="0.2">
      <c r="B215" s="71" t="s">
        <v>2250</v>
      </c>
      <c r="C215" s="414" t="s">
        <v>996</v>
      </c>
      <c r="D215" s="415"/>
      <c r="E215" s="415"/>
      <c r="F215" s="415"/>
      <c r="G215" s="415"/>
      <c r="H215" s="415"/>
      <c r="I215" s="415"/>
      <c r="J215" s="415"/>
      <c r="K215" s="415"/>
      <c r="L215" s="415"/>
      <c r="M215" s="415"/>
      <c r="N215" s="415"/>
      <c r="O215" s="415"/>
      <c r="P215" s="416"/>
      <c r="Q215" s="200"/>
      <c r="R215" s="577"/>
      <c r="S215" s="577"/>
      <c r="T215" s="577"/>
      <c r="U215" s="577"/>
      <c r="V215" s="577"/>
      <c r="W215" s="577"/>
      <c r="X215" s="577"/>
      <c r="Y215" s="577"/>
      <c r="Z215" s="577"/>
    </row>
    <row r="216" spans="1:26" s="1" customFormat="1" ht="30.75" customHeight="1" x14ac:dyDescent="0.2">
      <c r="A216" s="5"/>
      <c r="B216" s="79" t="s">
        <v>2251</v>
      </c>
      <c r="C216" s="560" t="s">
        <v>997</v>
      </c>
      <c r="D216" s="560"/>
      <c r="E216" s="560"/>
      <c r="F216" s="80"/>
      <c r="G216" s="80"/>
      <c r="H216" s="82"/>
      <c r="I216" s="555" t="s">
        <v>3035</v>
      </c>
      <c r="J216" s="556"/>
      <c r="K216" s="556"/>
      <c r="L216" s="556"/>
      <c r="M216" s="556"/>
      <c r="N216" s="556"/>
      <c r="O216" s="556"/>
      <c r="P216" s="557"/>
      <c r="Q216" s="65"/>
      <c r="R216" s="374"/>
      <c r="S216" s="374"/>
      <c r="T216" s="374"/>
      <c r="U216" s="374"/>
      <c r="V216" s="374"/>
      <c r="W216" s="374"/>
      <c r="X216" s="374"/>
      <c r="Y216" s="374"/>
      <c r="Z216" s="374"/>
    </row>
    <row r="217" spans="1:26" s="1" customFormat="1" ht="30.75" customHeight="1" x14ac:dyDescent="0.2">
      <c r="A217" s="5"/>
      <c r="B217" s="79" t="s">
        <v>55</v>
      </c>
      <c r="C217" s="560" t="s">
        <v>3037</v>
      </c>
      <c r="D217" s="560"/>
      <c r="E217" s="560"/>
      <c r="F217" s="80"/>
      <c r="G217" s="80"/>
      <c r="H217" s="83"/>
      <c r="I217" s="255" t="s">
        <v>3036</v>
      </c>
      <c r="J217" s="256"/>
      <c r="K217" s="256"/>
      <c r="L217" s="256"/>
      <c r="M217" s="256"/>
      <c r="N217" s="256"/>
      <c r="O217" s="256"/>
      <c r="P217" s="257"/>
      <c r="Q217" s="7">
        <v>1</v>
      </c>
      <c r="R217" s="374"/>
      <c r="S217" s="374"/>
      <c r="T217" s="374"/>
      <c r="U217" s="374"/>
      <c r="V217" s="374"/>
      <c r="W217" s="374"/>
      <c r="X217" s="374"/>
      <c r="Y217" s="374"/>
      <c r="Z217" s="374"/>
    </row>
    <row r="218" spans="1:26" s="1" customFormat="1" ht="30.75" customHeight="1" x14ac:dyDescent="0.2">
      <c r="A218" s="5"/>
      <c r="B218" s="79" t="s">
        <v>58</v>
      </c>
      <c r="C218" s="560" t="s">
        <v>3038</v>
      </c>
      <c r="D218" s="560"/>
      <c r="E218" s="560"/>
      <c r="F218" s="80"/>
      <c r="G218" s="80"/>
      <c r="H218" s="83"/>
      <c r="I218" s="255" t="s">
        <v>2083</v>
      </c>
      <c r="J218" s="256"/>
      <c r="K218" s="256"/>
      <c r="L218" s="256"/>
      <c r="M218" s="256"/>
      <c r="N218" s="256"/>
      <c r="O218" s="256"/>
      <c r="P218" s="257"/>
      <c r="Q218" s="7">
        <v>1</v>
      </c>
      <c r="R218" s="374"/>
      <c r="S218" s="374"/>
      <c r="T218" s="374"/>
      <c r="U218" s="374"/>
      <c r="V218" s="374"/>
      <c r="W218" s="374"/>
      <c r="X218" s="374"/>
      <c r="Y218" s="374"/>
      <c r="Z218" s="374"/>
    </row>
    <row r="219" spans="1:26" s="1" customFormat="1" ht="45.75" customHeight="1" x14ac:dyDescent="0.2">
      <c r="A219" s="5"/>
      <c r="B219" s="79" t="s">
        <v>2252</v>
      </c>
      <c r="C219" s="560" t="s">
        <v>999</v>
      </c>
      <c r="D219" s="560"/>
      <c r="E219" s="560"/>
      <c r="F219" s="80"/>
      <c r="G219" s="80"/>
      <c r="H219" s="83"/>
      <c r="I219" s="555" t="s">
        <v>1948</v>
      </c>
      <c r="J219" s="556" t="s">
        <v>998</v>
      </c>
      <c r="K219" s="556" t="s">
        <v>998</v>
      </c>
      <c r="L219" s="556" t="s">
        <v>998</v>
      </c>
      <c r="M219" s="556" t="s">
        <v>998</v>
      </c>
      <c r="N219" s="556" t="s">
        <v>998</v>
      </c>
      <c r="O219" s="556" t="s">
        <v>998</v>
      </c>
      <c r="P219" s="557" t="s">
        <v>998</v>
      </c>
      <c r="Q219" s="137">
        <v>1</v>
      </c>
      <c r="R219" s="374"/>
      <c r="S219" s="374"/>
      <c r="T219" s="374"/>
      <c r="U219" s="374"/>
      <c r="V219" s="374"/>
      <c r="W219" s="374"/>
      <c r="X219" s="374"/>
      <c r="Y219" s="374"/>
      <c r="Z219" s="374"/>
    </row>
    <row r="220" spans="1:26" s="1" customFormat="1" ht="26.25" customHeight="1" x14ac:dyDescent="0.2">
      <c r="B220" s="558" t="s">
        <v>92</v>
      </c>
      <c r="C220" s="559"/>
      <c r="D220" s="559"/>
      <c r="E220" s="559"/>
      <c r="F220" s="559"/>
      <c r="G220" s="559"/>
      <c r="H220" s="559"/>
      <c r="I220" s="559"/>
      <c r="J220" s="559"/>
      <c r="K220" s="559"/>
      <c r="L220" s="559"/>
      <c r="M220" s="559"/>
      <c r="N220" s="559"/>
      <c r="O220" s="559"/>
      <c r="P220" s="559"/>
      <c r="Q220" s="7">
        <f>COUNTIF(Q216:Q219,"N/A")</f>
        <v>0</v>
      </c>
      <c r="R220" s="567"/>
      <c r="S220" s="567"/>
      <c r="T220" s="567"/>
      <c r="U220" s="567"/>
      <c r="V220" s="567"/>
      <c r="W220" s="567"/>
      <c r="X220" s="567"/>
      <c r="Y220" s="567"/>
      <c r="Z220" s="567"/>
    </row>
    <row r="221" spans="1:26" s="1" customFormat="1" ht="26.25" customHeight="1" x14ac:dyDescent="0.2">
      <c r="B221" s="558" t="s">
        <v>812</v>
      </c>
      <c r="C221" s="559"/>
      <c r="D221" s="559"/>
      <c r="E221" s="559"/>
      <c r="F221" s="559"/>
      <c r="G221" s="559"/>
      <c r="H221" s="559"/>
      <c r="I221" s="559"/>
      <c r="J221" s="559"/>
      <c r="K221" s="559"/>
      <c r="L221" s="559"/>
      <c r="M221" s="559"/>
      <c r="N221" s="559"/>
      <c r="O221" s="559"/>
      <c r="P221" s="559"/>
      <c r="Q221" s="7">
        <f>COUNTIFS(H216:H219,"M",Q216:Q219,"N/A")</f>
        <v>0</v>
      </c>
      <c r="R221" s="381"/>
      <c r="S221" s="381"/>
      <c r="T221" s="381"/>
      <c r="U221" s="381"/>
      <c r="V221" s="381"/>
      <c r="W221" s="381"/>
      <c r="X221" s="381"/>
      <c r="Y221" s="381"/>
      <c r="Z221" s="381"/>
    </row>
    <row r="222" spans="1:26" s="1" customFormat="1" ht="26.25" customHeight="1" x14ac:dyDescent="0.2">
      <c r="B222" s="558" t="s">
        <v>813</v>
      </c>
      <c r="C222" s="559"/>
      <c r="D222" s="559"/>
      <c r="E222" s="559"/>
      <c r="F222" s="559"/>
      <c r="G222" s="559"/>
      <c r="H222" s="559"/>
      <c r="I222" s="559"/>
      <c r="J222" s="559"/>
      <c r="K222" s="559"/>
      <c r="L222" s="559"/>
      <c r="M222" s="559"/>
      <c r="N222" s="559"/>
      <c r="O222" s="559"/>
      <c r="P222" s="559"/>
      <c r="Q222" s="7">
        <f>COUNTIFS(H216:H219,"M",Q216:Q219,"1")</f>
        <v>0</v>
      </c>
      <c r="R222" s="381"/>
      <c r="S222" s="381"/>
      <c r="T222" s="381"/>
      <c r="U222" s="381"/>
      <c r="V222" s="381"/>
      <c r="W222" s="381"/>
      <c r="X222" s="381"/>
      <c r="Y222" s="381"/>
      <c r="Z222" s="381"/>
    </row>
    <row r="223" spans="1:26" s="1" customFormat="1" ht="26.25" customHeight="1" x14ac:dyDescent="0.2">
      <c r="B223" s="262" t="s">
        <v>93</v>
      </c>
      <c r="C223" s="263"/>
      <c r="D223" s="263"/>
      <c r="E223" s="263"/>
      <c r="F223" s="263"/>
      <c r="G223" s="263"/>
      <c r="H223" s="263"/>
      <c r="I223" s="263"/>
      <c r="J223" s="263"/>
      <c r="K223" s="263"/>
      <c r="L223" s="263"/>
      <c r="M223" s="263"/>
      <c r="N223" s="263"/>
      <c r="O223" s="263"/>
      <c r="P223" s="263"/>
      <c r="Q223" s="7">
        <f>SUM(Q216:Q219)</f>
        <v>3</v>
      </c>
      <c r="R223" s="381"/>
      <c r="S223" s="381"/>
      <c r="T223" s="381"/>
      <c r="U223" s="381"/>
      <c r="V223" s="381"/>
      <c r="W223" s="381"/>
      <c r="X223" s="381"/>
      <c r="Y223" s="381"/>
      <c r="Z223" s="381"/>
    </row>
    <row r="224" spans="1:26" s="1" customFormat="1" ht="19.5" customHeight="1" x14ac:dyDescent="0.2">
      <c r="B224" s="71" t="s">
        <v>2253</v>
      </c>
      <c r="C224" s="414" t="s">
        <v>823</v>
      </c>
      <c r="D224" s="415"/>
      <c r="E224" s="415"/>
      <c r="F224" s="415"/>
      <c r="G224" s="415"/>
      <c r="H224" s="415"/>
      <c r="I224" s="415"/>
      <c r="J224" s="415"/>
      <c r="K224" s="415"/>
      <c r="L224" s="415"/>
      <c r="M224" s="415"/>
      <c r="N224" s="415"/>
      <c r="O224" s="415"/>
      <c r="P224" s="416"/>
      <c r="Q224" s="200"/>
      <c r="R224" s="577"/>
      <c r="S224" s="577"/>
      <c r="T224" s="577"/>
      <c r="U224" s="577"/>
      <c r="V224" s="577"/>
      <c r="W224" s="577"/>
      <c r="X224" s="577"/>
      <c r="Y224" s="577"/>
      <c r="Z224" s="577"/>
    </row>
    <row r="225" spans="1:26" s="1" customFormat="1" ht="30.75" customHeight="1" x14ac:dyDescent="0.2">
      <c r="A225" s="5"/>
      <c r="B225" s="79" t="s">
        <v>2254</v>
      </c>
      <c r="C225" s="560" t="s">
        <v>1000</v>
      </c>
      <c r="D225" s="560"/>
      <c r="E225" s="560"/>
      <c r="F225" s="80"/>
      <c r="G225" s="80"/>
      <c r="H225" s="68" t="s">
        <v>57</v>
      </c>
      <c r="I225" s="555" t="s">
        <v>1949</v>
      </c>
      <c r="J225" s="556"/>
      <c r="K225" s="556"/>
      <c r="L225" s="556"/>
      <c r="M225" s="556"/>
      <c r="N225" s="556"/>
      <c r="O225" s="556"/>
      <c r="P225" s="557"/>
      <c r="Q225" s="137">
        <v>1</v>
      </c>
      <c r="R225" s="374"/>
      <c r="S225" s="374"/>
      <c r="T225" s="374"/>
      <c r="U225" s="374"/>
      <c r="V225" s="374"/>
      <c r="W225" s="374"/>
      <c r="X225" s="374"/>
      <c r="Y225" s="374"/>
      <c r="Z225" s="374"/>
    </row>
    <row r="226" spans="1:26" s="1" customFormat="1" ht="27" customHeight="1" x14ac:dyDescent="0.2">
      <c r="B226" s="558" t="s">
        <v>92</v>
      </c>
      <c r="C226" s="559"/>
      <c r="D226" s="559"/>
      <c r="E226" s="559"/>
      <c r="F226" s="559"/>
      <c r="G226" s="559"/>
      <c r="H226" s="559"/>
      <c r="I226" s="559"/>
      <c r="J226" s="559"/>
      <c r="K226" s="559"/>
      <c r="L226" s="559"/>
      <c r="M226" s="559"/>
      <c r="N226" s="559"/>
      <c r="O226" s="559"/>
      <c r="P226" s="559"/>
      <c r="Q226" s="7">
        <f>COUNTIF(Q225,"N/A")</f>
        <v>0</v>
      </c>
      <c r="R226" s="567"/>
      <c r="S226" s="567"/>
      <c r="T226" s="567"/>
      <c r="U226" s="567"/>
      <c r="V226" s="567"/>
      <c r="W226" s="567"/>
      <c r="X226" s="567"/>
      <c r="Y226" s="567"/>
      <c r="Z226" s="567"/>
    </row>
    <row r="227" spans="1:26" s="1" customFormat="1" ht="27" customHeight="1" x14ac:dyDescent="0.2">
      <c r="B227" s="558" t="s">
        <v>812</v>
      </c>
      <c r="C227" s="559"/>
      <c r="D227" s="559"/>
      <c r="E227" s="559"/>
      <c r="F227" s="559"/>
      <c r="G227" s="559"/>
      <c r="H227" s="559"/>
      <c r="I227" s="559"/>
      <c r="J227" s="559"/>
      <c r="K227" s="559"/>
      <c r="L227" s="559"/>
      <c r="M227" s="559"/>
      <c r="N227" s="559"/>
      <c r="O227" s="559"/>
      <c r="P227" s="559"/>
      <c r="Q227" s="7">
        <f>COUNTIFS(H225,"M",Q225,"N/A")</f>
        <v>0</v>
      </c>
      <c r="R227" s="381"/>
      <c r="S227" s="381"/>
      <c r="T227" s="381"/>
      <c r="U227" s="381"/>
      <c r="V227" s="381"/>
      <c r="W227" s="381"/>
      <c r="X227" s="381"/>
      <c r="Y227" s="381"/>
      <c r="Z227" s="381"/>
    </row>
    <row r="228" spans="1:26" s="1" customFormat="1" ht="27" customHeight="1" x14ac:dyDescent="0.2">
      <c r="B228" s="558" t="s">
        <v>813</v>
      </c>
      <c r="C228" s="559"/>
      <c r="D228" s="559"/>
      <c r="E228" s="559"/>
      <c r="F228" s="559"/>
      <c r="G228" s="559"/>
      <c r="H228" s="559"/>
      <c r="I228" s="559"/>
      <c r="J228" s="559"/>
      <c r="K228" s="559"/>
      <c r="L228" s="559"/>
      <c r="M228" s="559"/>
      <c r="N228" s="559"/>
      <c r="O228" s="559"/>
      <c r="P228" s="559"/>
      <c r="Q228" s="7">
        <f>COUNTIFS(H225,"M",Q225,"1")</f>
        <v>1</v>
      </c>
      <c r="R228" s="381"/>
      <c r="S228" s="381"/>
      <c r="T228" s="381"/>
      <c r="U228" s="381"/>
      <c r="V228" s="381"/>
      <c r="W228" s="381"/>
      <c r="X228" s="381"/>
      <c r="Y228" s="381"/>
      <c r="Z228" s="381"/>
    </row>
    <row r="229" spans="1:26" s="1" customFormat="1" ht="25.5" customHeight="1" x14ac:dyDescent="0.2">
      <c r="B229" s="262" t="s">
        <v>93</v>
      </c>
      <c r="C229" s="263"/>
      <c r="D229" s="263"/>
      <c r="E229" s="263"/>
      <c r="F229" s="263"/>
      <c r="G229" s="263"/>
      <c r="H229" s="263"/>
      <c r="I229" s="263"/>
      <c r="J229" s="263"/>
      <c r="K229" s="263"/>
      <c r="L229" s="263"/>
      <c r="M229" s="263"/>
      <c r="N229" s="263"/>
      <c r="O229" s="263"/>
      <c r="P229" s="263"/>
      <c r="Q229" s="7">
        <f>SUM(Q225)</f>
        <v>1</v>
      </c>
      <c r="R229" s="381"/>
      <c r="S229" s="381"/>
      <c r="T229" s="381"/>
      <c r="U229" s="381"/>
      <c r="V229" s="381"/>
      <c r="W229" s="381"/>
      <c r="X229" s="381"/>
      <c r="Y229" s="381"/>
      <c r="Z229" s="381"/>
    </row>
    <row r="230" spans="1:26" s="1" customFormat="1" ht="19.5" customHeight="1" x14ac:dyDescent="0.2">
      <c r="B230" s="70" t="s">
        <v>2255</v>
      </c>
      <c r="C230" s="414" t="s">
        <v>824</v>
      </c>
      <c r="D230" s="415"/>
      <c r="E230" s="415"/>
      <c r="F230" s="415"/>
      <c r="G230" s="415"/>
      <c r="H230" s="415"/>
      <c r="I230" s="415"/>
      <c r="J230" s="415"/>
      <c r="K230" s="415"/>
      <c r="L230" s="415"/>
      <c r="M230" s="415"/>
      <c r="N230" s="415"/>
      <c r="O230" s="415"/>
      <c r="P230" s="416"/>
      <c r="Q230" s="200"/>
      <c r="R230" s="577"/>
      <c r="S230" s="577"/>
      <c r="T230" s="577"/>
      <c r="U230" s="577"/>
      <c r="V230" s="577"/>
      <c r="W230" s="577"/>
      <c r="X230" s="577"/>
      <c r="Y230" s="577"/>
      <c r="Z230" s="577"/>
    </row>
    <row r="231" spans="1:26" s="1" customFormat="1" ht="75" customHeight="1" x14ac:dyDescent="0.2">
      <c r="B231" s="70"/>
      <c r="C231" s="375" t="s">
        <v>3039</v>
      </c>
      <c r="D231" s="375"/>
      <c r="E231" s="375"/>
      <c r="F231" s="120"/>
      <c r="G231" s="120"/>
      <c r="H231" s="71"/>
      <c r="I231" s="255" t="s">
        <v>3040</v>
      </c>
      <c r="J231" s="256"/>
      <c r="K231" s="256"/>
      <c r="L231" s="256"/>
      <c r="M231" s="256"/>
      <c r="N231" s="256"/>
      <c r="O231" s="256"/>
      <c r="P231" s="257"/>
      <c r="Q231" s="66">
        <v>1</v>
      </c>
      <c r="R231" s="577"/>
      <c r="S231" s="577"/>
      <c r="T231" s="577"/>
      <c r="U231" s="577"/>
      <c r="V231" s="577"/>
      <c r="W231" s="577"/>
      <c r="X231" s="577"/>
      <c r="Y231" s="577"/>
      <c r="Z231" s="577"/>
    </row>
    <row r="232" spans="1:26" s="1" customFormat="1" ht="30.75" customHeight="1" x14ac:dyDescent="0.2">
      <c r="A232" s="5"/>
      <c r="B232" s="79" t="s">
        <v>2256</v>
      </c>
      <c r="C232" s="560" t="s">
        <v>1001</v>
      </c>
      <c r="D232" s="560"/>
      <c r="E232" s="560"/>
      <c r="F232" s="80"/>
      <c r="G232" s="80"/>
      <c r="H232" s="77" t="s">
        <v>57</v>
      </c>
      <c r="I232" s="555" t="s">
        <v>1002</v>
      </c>
      <c r="J232" s="556" t="s">
        <v>824</v>
      </c>
      <c r="K232" s="556" t="s">
        <v>824</v>
      </c>
      <c r="L232" s="556" t="s">
        <v>824</v>
      </c>
      <c r="M232" s="556" t="s">
        <v>824</v>
      </c>
      <c r="N232" s="556" t="s">
        <v>824</v>
      </c>
      <c r="O232" s="556" t="s">
        <v>824</v>
      </c>
      <c r="P232" s="557" t="s">
        <v>824</v>
      </c>
      <c r="Q232" s="7">
        <v>1</v>
      </c>
      <c r="R232" s="577"/>
      <c r="S232" s="577"/>
      <c r="T232" s="577"/>
      <c r="U232" s="577"/>
      <c r="V232" s="577"/>
      <c r="W232" s="577"/>
      <c r="X232" s="577"/>
      <c r="Y232" s="577"/>
      <c r="Z232" s="577"/>
    </row>
    <row r="233" spans="1:26" s="1" customFormat="1" ht="31.5" customHeight="1" x14ac:dyDescent="0.2">
      <c r="A233" s="5"/>
      <c r="B233" s="79" t="s">
        <v>2257</v>
      </c>
      <c r="C233" s="521" t="s">
        <v>2084</v>
      </c>
      <c r="D233" s="522"/>
      <c r="E233" s="522"/>
      <c r="F233" s="80"/>
      <c r="G233" s="80"/>
      <c r="H233" s="77"/>
      <c r="I233" s="555" t="s">
        <v>3041</v>
      </c>
      <c r="J233" s="556"/>
      <c r="K233" s="556"/>
      <c r="L233" s="556"/>
      <c r="M233" s="556"/>
      <c r="N233" s="556"/>
      <c r="O233" s="556"/>
      <c r="P233" s="557"/>
      <c r="Q233" s="7">
        <v>1</v>
      </c>
      <c r="R233" s="577"/>
      <c r="S233" s="577"/>
      <c r="T233" s="577"/>
      <c r="U233" s="577"/>
      <c r="V233" s="577"/>
      <c r="W233" s="577"/>
      <c r="X233" s="577"/>
      <c r="Y233" s="577"/>
      <c r="Z233" s="577"/>
    </row>
    <row r="234" spans="1:26" s="1" customFormat="1" ht="61.5" customHeight="1" x14ac:dyDescent="0.2">
      <c r="A234" s="5"/>
      <c r="B234" s="79" t="s">
        <v>2258</v>
      </c>
      <c r="C234" s="580" t="s">
        <v>2085</v>
      </c>
      <c r="D234" s="581"/>
      <c r="E234" s="581"/>
      <c r="F234" s="124"/>
      <c r="G234" s="124"/>
      <c r="H234" s="14"/>
      <c r="I234" s="561" t="s">
        <v>2819</v>
      </c>
      <c r="J234" s="562"/>
      <c r="K234" s="562"/>
      <c r="L234" s="562"/>
      <c r="M234" s="562"/>
      <c r="N234" s="562"/>
      <c r="O234" s="562"/>
      <c r="P234" s="563"/>
      <c r="Q234" s="7">
        <v>1</v>
      </c>
      <c r="R234" s="577"/>
      <c r="S234" s="577"/>
      <c r="T234" s="577"/>
      <c r="U234" s="577"/>
      <c r="V234" s="577"/>
      <c r="W234" s="577"/>
      <c r="X234" s="577"/>
      <c r="Y234" s="577"/>
      <c r="Z234" s="577"/>
    </row>
    <row r="235" spans="1:26" s="1" customFormat="1" ht="48" customHeight="1" x14ac:dyDescent="0.2">
      <c r="A235" s="5"/>
      <c r="B235" s="79" t="s">
        <v>2259</v>
      </c>
      <c r="C235" s="580" t="s">
        <v>2086</v>
      </c>
      <c r="D235" s="581"/>
      <c r="E235" s="581"/>
      <c r="F235" s="124"/>
      <c r="G235" s="124"/>
      <c r="H235" s="13" t="s">
        <v>57</v>
      </c>
      <c r="I235" s="561" t="s">
        <v>3042</v>
      </c>
      <c r="J235" s="562"/>
      <c r="K235" s="562"/>
      <c r="L235" s="562"/>
      <c r="M235" s="562"/>
      <c r="N235" s="562"/>
      <c r="O235" s="562"/>
      <c r="P235" s="563"/>
      <c r="Q235" s="7">
        <v>1</v>
      </c>
      <c r="R235" s="577"/>
      <c r="S235" s="577"/>
      <c r="T235" s="577"/>
      <c r="U235" s="577"/>
      <c r="V235" s="577"/>
      <c r="W235" s="577"/>
      <c r="X235" s="577"/>
      <c r="Y235" s="577"/>
      <c r="Z235" s="577"/>
    </row>
    <row r="236" spans="1:26" s="1" customFormat="1" ht="20.25" customHeight="1" x14ac:dyDescent="0.2">
      <c r="A236" s="5"/>
      <c r="B236" s="79" t="s">
        <v>2260</v>
      </c>
      <c r="C236" s="580" t="s">
        <v>2087</v>
      </c>
      <c r="D236" s="581"/>
      <c r="E236" s="581"/>
      <c r="F236" s="124"/>
      <c r="G236" s="124"/>
      <c r="H236" s="82"/>
      <c r="I236" s="561" t="s">
        <v>2092</v>
      </c>
      <c r="J236" s="562"/>
      <c r="K236" s="562"/>
      <c r="L236" s="562"/>
      <c r="M236" s="562"/>
      <c r="N236" s="562"/>
      <c r="O236" s="562"/>
      <c r="P236" s="563"/>
      <c r="Q236" s="114"/>
      <c r="R236" s="577"/>
      <c r="S236" s="577"/>
      <c r="T236" s="577"/>
      <c r="U236" s="577"/>
      <c r="V236" s="577"/>
      <c r="W236" s="577"/>
      <c r="X236" s="577"/>
      <c r="Y236" s="577"/>
      <c r="Z236" s="577"/>
    </row>
    <row r="237" spans="1:26" s="1" customFormat="1" ht="30.75" customHeight="1" x14ac:dyDescent="0.2">
      <c r="A237" s="5"/>
      <c r="B237" s="79" t="s">
        <v>55</v>
      </c>
      <c r="C237" s="580" t="s">
        <v>2088</v>
      </c>
      <c r="D237" s="581"/>
      <c r="E237" s="581"/>
      <c r="F237" s="124"/>
      <c r="G237" s="124"/>
      <c r="H237" s="13"/>
      <c r="I237" s="561" t="s">
        <v>2089</v>
      </c>
      <c r="J237" s="562"/>
      <c r="K237" s="562"/>
      <c r="L237" s="562"/>
      <c r="M237" s="562"/>
      <c r="N237" s="562"/>
      <c r="O237" s="562"/>
      <c r="P237" s="563"/>
      <c r="Q237" s="7">
        <v>1</v>
      </c>
      <c r="R237" s="577"/>
      <c r="S237" s="577"/>
      <c r="T237" s="577"/>
      <c r="U237" s="577"/>
      <c r="V237" s="577"/>
      <c r="W237" s="577"/>
      <c r="X237" s="577"/>
      <c r="Y237" s="577"/>
      <c r="Z237" s="577"/>
    </row>
    <row r="238" spans="1:26" s="1" customFormat="1" ht="20.25" customHeight="1" x14ac:dyDescent="0.2">
      <c r="A238" s="5"/>
      <c r="B238" s="79" t="s">
        <v>58</v>
      </c>
      <c r="C238" s="578" t="s">
        <v>2799</v>
      </c>
      <c r="D238" s="579"/>
      <c r="E238" s="579"/>
      <c r="F238" s="124"/>
      <c r="G238" s="124"/>
      <c r="H238" s="13" t="s">
        <v>57</v>
      </c>
      <c r="I238" s="561" t="s">
        <v>2800</v>
      </c>
      <c r="J238" s="562"/>
      <c r="K238" s="562"/>
      <c r="L238" s="562"/>
      <c r="M238" s="562"/>
      <c r="N238" s="562"/>
      <c r="O238" s="562"/>
      <c r="P238" s="563"/>
      <c r="Q238" s="7">
        <v>1</v>
      </c>
      <c r="R238" s="577"/>
      <c r="S238" s="577"/>
      <c r="T238" s="577"/>
      <c r="U238" s="577"/>
      <c r="V238" s="577"/>
      <c r="W238" s="577"/>
      <c r="X238" s="577"/>
      <c r="Y238" s="577"/>
      <c r="Z238" s="577"/>
    </row>
    <row r="239" spans="1:26" s="1" customFormat="1" ht="31.5" customHeight="1" x14ac:dyDescent="0.2">
      <c r="A239" s="5"/>
      <c r="B239" s="79" t="s">
        <v>59</v>
      </c>
      <c r="C239" s="580" t="s">
        <v>2091</v>
      </c>
      <c r="D239" s="581"/>
      <c r="E239" s="581"/>
      <c r="F239" s="124"/>
      <c r="G239" s="124"/>
      <c r="H239" s="14"/>
      <c r="I239" s="561" t="s">
        <v>2090</v>
      </c>
      <c r="J239" s="562"/>
      <c r="K239" s="562"/>
      <c r="L239" s="562"/>
      <c r="M239" s="562"/>
      <c r="N239" s="562"/>
      <c r="O239" s="562"/>
      <c r="P239" s="563"/>
      <c r="Q239" s="137">
        <v>1</v>
      </c>
      <c r="R239" s="577"/>
      <c r="S239" s="577"/>
      <c r="T239" s="577"/>
      <c r="U239" s="577"/>
      <c r="V239" s="577"/>
      <c r="W239" s="577"/>
      <c r="X239" s="577"/>
      <c r="Y239" s="577"/>
      <c r="Z239" s="577"/>
    </row>
    <row r="240" spans="1:26" s="1" customFormat="1" ht="26.25" customHeight="1" x14ac:dyDescent="0.2">
      <c r="B240" s="558" t="s">
        <v>92</v>
      </c>
      <c r="C240" s="559"/>
      <c r="D240" s="559"/>
      <c r="E240" s="559"/>
      <c r="F240" s="559"/>
      <c r="G240" s="559"/>
      <c r="H240" s="559"/>
      <c r="I240" s="559"/>
      <c r="J240" s="559"/>
      <c r="K240" s="559"/>
      <c r="L240" s="559"/>
      <c r="M240" s="559"/>
      <c r="N240" s="559"/>
      <c r="O240" s="559"/>
      <c r="P240" s="559"/>
      <c r="Q240" s="7">
        <f>COUNTIF(Q231:Q239,"N/A")</f>
        <v>0</v>
      </c>
      <c r="R240" s="567"/>
      <c r="S240" s="567"/>
      <c r="T240" s="567"/>
      <c r="U240" s="567"/>
      <c r="V240" s="567"/>
      <c r="W240" s="567"/>
      <c r="X240" s="567"/>
      <c r="Y240" s="567"/>
      <c r="Z240" s="567"/>
    </row>
    <row r="241" spans="1:26" s="1" customFormat="1" ht="26.25" customHeight="1" x14ac:dyDescent="0.2">
      <c r="B241" s="558" t="s">
        <v>812</v>
      </c>
      <c r="C241" s="559"/>
      <c r="D241" s="559"/>
      <c r="E241" s="559"/>
      <c r="F241" s="559"/>
      <c r="G241" s="559"/>
      <c r="H241" s="559"/>
      <c r="I241" s="559"/>
      <c r="J241" s="559"/>
      <c r="K241" s="559"/>
      <c r="L241" s="559"/>
      <c r="M241" s="559"/>
      <c r="N241" s="559"/>
      <c r="O241" s="559"/>
      <c r="P241" s="559"/>
      <c r="Q241" s="7">
        <f>COUNTIFS(H231:H239,"M",Q231:Q239,"N/A")</f>
        <v>0</v>
      </c>
      <c r="R241" s="381"/>
      <c r="S241" s="381"/>
      <c r="T241" s="381"/>
      <c r="U241" s="381"/>
      <c r="V241" s="381"/>
      <c r="W241" s="381"/>
      <c r="X241" s="381"/>
      <c r="Y241" s="381"/>
      <c r="Z241" s="381"/>
    </row>
    <row r="242" spans="1:26" s="1" customFormat="1" ht="26.25" customHeight="1" x14ac:dyDescent="0.2">
      <c r="B242" s="558" t="s">
        <v>813</v>
      </c>
      <c r="C242" s="559"/>
      <c r="D242" s="559"/>
      <c r="E242" s="559"/>
      <c r="F242" s="559"/>
      <c r="G242" s="559"/>
      <c r="H242" s="559"/>
      <c r="I242" s="559"/>
      <c r="J242" s="559"/>
      <c r="K242" s="559"/>
      <c r="L242" s="559"/>
      <c r="M242" s="559"/>
      <c r="N242" s="559"/>
      <c r="O242" s="559"/>
      <c r="P242" s="559"/>
      <c r="Q242" s="7">
        <f>COUNTIFS(H231:H239,"M",Q231:Q239,"1")</f>
        <v>3</v>
      </c>
      <c r="R242" s="381"/>
      <c r="S242" s="381"/>
      <c r="T242" s="381"/>
      <c r="U242" s="381"/>
      <c r="V242" s="381"/>
      <c r="W242" s="381"/>
      <c r="X242" s="381"/>
      <c r="Y242" s="381"/>
      <c r="Z242" s="381"/>
    </row>
    <row r="243" spans="1:26" s="1" customFormat="1" ht="26.25" customHeight="1" x14ac:dyDescent="0.2">
      <c r="B243" s="262" t="s">
        <v>93</v>
      </c>
      <c r="C243" s="263"/>
      <c r="D243" s="263"/>
      <c r="E243" s="263"/>
      <c r="F243" s="263"/>
      <c r="G243" s="263"/>
      <c r="H243" s="263"/>
      <c r="I243" s="263"/>
      <c r="J243" s="263"/>
      <c r="K243" s="263"/>
      <c r="L243" s="263"/>
      <c r="M243" s="263"/>
      <c r="N243" s="263"/>
      <c r="O243" s="263"/>
      <c r="P243" s="263"/>
      <c r="Q243" s="7">
        <f>SUM(Q231:Q239)</f>
        <v>8</v>
      </c>
      <c r="R243" s="381"/>
      <c r="S243" s="381"/>
      <c r="T243" s="381"/>
      <c r="U243" s="381"/>
      <c r="V243" s="381"/>
      <c r="W243" s="381"/>
      <c r="X243" s="381"/>
      <c r="Y243" s="381"/>
      <c r="Z243" s="381"/>
    </row>
    <row r="244" spans="1:26" s="1" customFormat="1" ht="20.25" customHeight="1" x14ac:dyDescent="0.2">
      <c r="B244" s="70" t="s">
        <v>2261</v>
      </c>
      <c r="C244" s="414" t="s">
        <v>1003</v>
      </c>
      <c r="D244" s="415"/>
      <c r="E244" s="415"/>
      <c r="F244" s="415"/>
      <c r="G244" s="415"/>
      <c r="H244" s="415"/>
      <c r="I244" s="415"/>
      <c r="J244" s="415"/>
      <c r="K244" s="415"/>
      <c r="L244" s="415"/>
      <c r="M244" s="415"/>
      <c r="N244" s="415"/>
      <c r="O244" s="415"/>
      <c r="P244" s="416"/>
      <c r="Q244" s="200"/>
      <c r="R244" s="577"/>
      <c r="S244" s="577"/>
      <c r="T244" s="577"/>
      <c r="U244" s="577"/>
      <c r="V244" s="577"/>
      <c r="W244" s="577"/>
      <c r="X244" s="577"/>
      <c r="Y244" s="577"/>
      <c r="Z244" s="577"/>
    </row>
    <row r="245" spans="1:26" s="1" customFormat="1" ht="30.75" customHeight="1" x14ac:dyDescent="0.2">
      <c r="A245" s="5"/>
      <c r="B245" s="79" t="s">
        <v>2262</v>
      </c>
      <c r="C245" s="560" t="s">
        <v>1004</v>
      </c>
      <c r="D245" s="560"/>
      <c r="E245" s="560"/>
      <c r="F245" s="80"/>
      <c r="G245" s="80"/>
      <c r="H245" s="77" t="s">
        <v>57</v>
      </c>
      <c r="I245" s="555" t="s">
        <v>1005</v>
      </c>
      <c r="J245" s="556" t="s">
        <v>1006</v>
      </c>
      <c r="K245" s="556" t="s">
        <v>1006</v>
      </c>
      <c r="L245" s="556" t="s">
        <v>1006</v>
      </c>
      <c r="M245" s="556" t="s">
        <v>1006</v>
      </c>
      <c r="N245" s="556" t="s">
        <v>1006</v>
      </c>
      <c r="O245" s="556" t="s">
        <v>1006</v>
      </c>
      <c r="P245" s="557" t="s">
        <v>1006</v>
      </c>
      <c r="Q245" s="7">
        <v>1</v>
      </c>
      <c r="R245" s="374"/>
      <c r="S245" s="374"/>
      <c r="T245" s="374"/>
      <c r="U245" s="374"/>
      <c r="V245" s="374"/>
      <c r="W245" s="374"/>
      <c r="X245" s="374"/>
      <c r="Y245" s="374"/>
      <c r="Z245" s="374"/>
    </row>
    <row r="246" spans="1:26" s="1" customFormat="1" ht="30.75" customHeight="1" x14ac:dyDescent="0.2">
      <c r="A246" s="5"/>
      <c r="B246" s="79" t="s">
        <v>2263</v>
      </c>
      <c r="C246" s="560" t="s">
        <v>1007</v>
      </c>
      <c r="D246" s="560"/>
      <c r="E246" s="560"/>
      <c r="F246" s="80"/>
      <c r="G246" s="80"/>
      <c r="H246" s="77"/>
      <c r="I246" s="555" t="s">
        <v>1008</v>
      </c>
      <c r="J246" s="556"/>
      <c r="K246" s="556"/>
      <c r="L246" s="556"/>
      <c r="M246" s="556"/>
      <c r="N246" s="556"/>
      <c r="O246" s="556"/>
      <c r="P246" s="557"/>
      <c r="Q246" s="137">
        <v>1</v>
      </c>
      <c r="R246" s="374"/>
      <c r="S246" s="374"/>
      <c r="T246" s="374"/>
      <c r="U246" s="374"/>
      <c r="V246" s="374"/>
      <c r="W246" s="374"/>
      <c r="X246" s="374"/>
      <c r="Y246" s="374"/>
      <c r="Z246" s="374"/>
    </row>
    <row r="247" spans="1:26" s="1" customFormat="1" ht="46.5" customHeight="1" x14ac:dyDescent="0.2">
      <c r="A247" s="5"/>
      <c r="B247" s="79" t="s">
        <v>2264</v>
      </c>
      <c r="C247" s="560" t="s">
        <v>1009</v>
      </c>
      <c r="D247" s="560"/>
      <c r="E247" s="560"/>
      <c r="F247" s="87"/>
      <c r="G247" s="87"/>
      <c r="H247" s="115"/>
      <c r="I247" s="555" t="s">
        <v>1951</v>
      </c>
      <c r="J247" s="556"/>
      <c r="K247" s="556"/>
      <c r="L247" s="556"/>
      <c r="M247" s="556"/>
      <c r="N247" s="556"/>
      <c r="O247" s="556"/>
      <c r="P247" s="557"/>
      <c r="Q247" s="7">
        <v>1</v>
      </c>
      <c r="R247" s="374"/>
      <c r="S247" s="374"/>
      <c r="T247" s="374"/>
      <c r="U247" s="374"/>
      <c r="V247" s="374"/>
      <c r="W247" s="374"/>
      <c r="X247" s="374"/>
      <c r="Y247" s="374"/>
      <c r="Z247" s="374"/>
    </row>
    <row r="248" spans="1:26" s="1" customFormat="1" ht="26.25" customHeight="1" x14ac:dyDescent="0.2">
      <c r="B248" s="558" t="s">
        <v>92</v>
      </c>
      <c r="C248" s="559"/>
      <c r="D248" s="559"/>
      <c r="E248" s="559"/>
      <c r="F248" s="559"/>
      <c r="G248" s="559"/>
      <c r="H248" s="559"/>
      <c r="I248" s="559"/>
      <c r="J248" s="559"/>
      <c r="K248" s="559"/>
      <c r="L248" s="559"/>
      <c r="M248" s="559"/>
      <c r="N248" s="559"/>
      <c r="O248" s="559"/>
      <c r="P248" s="559"/>
      <c r="Q248" s="7">
        <f>COUNTIF(Q245:Q247,"N/A")</f>
        <v>0</v>
      </c>
      <c r="R248" s="567"/>
      <c r="S248" s="567"/>
      <c r="T248" s="567"/>
      <c r="U248" s="567"/>
      <c r="V248" s="567"/>
      <c r="W248" s="567"/>
      <c r="X248" s="567"/>
      <c r="Y248" s="567"/>
      <c r="Z248" s="567"/>
    </row>
    <row r="249" spans="1:26" s="1" customFormat="1" ht="26.25" customHeight="1" x14ac:dyDescent="0.2">
      <c r="B249" s="558" t="s">
        <v>812</v>
      </c>
      <c r="C249" s="559"/>
      <c r="D249" s="559"/>
      <c r="E249" s="559"/>
      <c r="F249" s="559"/>
      <c r="G249" s="559"/>
      <c r="H249" s="559"/>
      <c r="I249" s="559"/>
      <c r="J249" s="559"/>
      <c r="K249" s="559"/>
      <c r="L249" s="559"/>
      <c r="M249" s="559"/>
      <c r="N249" s="559"/>
      <c r="O249" s="559"/>
      <c r="P249" s="559"/>
      <c r="Q249" s="7">
        <f>COUNTIFS(H245:H247,"M",Q245:Q247,"N/A")</f>
        <v>0</v>
      </c>
      <c r="R249" s="381"/>
      <c r="S249" s="381"/>
      <c r="T249" s="381"/>
      <c r="U249" s="381"/>
      <c r="V249" s="381"/>
      <c r="W249" s="381"/>
      <c r="X249" s="381"/>
      <c r="Y249" s="381"/>
      <c r="Z249" s="381"/>
    </row>
    <row r="250" spans="1:26" s="1" customFormat="1" ht="27" customHeight="1" x14ac:dyDescent="0.2">
      <c r="B250" s="558" t="s">
        <v>813</v>
      </c>
      <c r="C250" s="559"/>
      <c r="D250" s="559"/>
      <c r="E250" s="559"/>
      <c r="F250" s="559"/>
      <c r="G250" s="559"/>
      <c r="H250" s="559"/>
      <c r="I250" s="559"/>
      <c r="J250" s="559"/>
      <c r="K250" s="559"/>
      <c r="L250" s="559"/>
      <c r="M250" s="559"/>
      <c r="N250" s="559"/>
      <c r="O250" s="559"/>
      <c r="P250" s="559"/>
      <c r="Q250" s="7">
        <f>COUNTIFS(H245:H247,"M",Q245:Q247,"1")</f>
        <v>1</v>
      </c>
      <c r="R250" s="381"/>
      <c r="S250" s="381"/>
      <c r="T250" s="381"/>
      <c r="U250" s="381"/>
      <c r="V250" s="381"/>
      <c r="W250" s="381"/>
      <c r="X250" s="381"/>
      <c r="Y250" s="381"/>
      <c r="Z250" s="381"/>
    </row>
    <row r="251" spans="1:26" s="1" customFormat="1" ht="26.25" customHeight="1" x14ac:dyDescent="0.2">
      <c r="B251" s="262" t="s">
        <v>93</v>
      </c>
      <c r="C251" s="263"/>
      <c r="D251" s="263"/>
      <c r="E251" s="263"/>
      <c r="F251" s="263"/>
      <c r="G251" s="263"/>
      <c r="H251" s="263"/>
      <c r="I251" s="263"/>
      <c r="J251" s="263"/>
      <c r="K251" s="263"/>
      <c r="L251" s="263"/>
      <c r="M251" s="263"/>
      <c r="N251" s="263"/>
      <c r="O251" s="263"/>
      <c r="P251" s="263"/>
      <c r="Q251" s="7">
        <f>SUM(Q245:Q247)</f>
        <v>3</v>
      </c>
      <c r="R251" s="381"/>
      <c r="S251" s="381"/>
      <c r="T251" s="381"/>
      <c r="U251" s="381"/>
      <c r="V251" s="381"/>
      <c r="W251" s="381"/>
      <c r="X251" s="381"/>
      <c r="Y251" s="381"/>
      <c r="Z251" s="381"/>
    </row>
    <row r="252" spans="1:26" s="1" customFormat="1" ht="20.25" customHeight="1" x14ac:dyDescent="0.2">
      <c r="B252" s="70" t="s">
        <v>1045</v>
      </c>
      <c r="C252" s="414" t="s">
        <v>388</v>
      </c>
      <c r="D252" s="415"/>
      <c r="E252" s="415"/>
      <c r="F252" s="415"/>
      <c r="G252" s="415"/>
      <c r="H252" s="415"/>
      <c r="I252" s="415"/>
      <c r="J252" s="415"/>
      <c r="K252" s="415"/>
      <c r="L252" s="415"/>
      <c r="M252" s="415"/>
      <c r="N252" s="415"/>
      <c r="O252" s="415"/>
      <c r="P252" s="416"/>
      <c r="Q252" s="200"/>
      <c r="R252" s="577"/>
      <c r="S252" s="577"/>
      <c r="T252" s="577"/>
      <c r="U252" s="577"/>
      <c r="V252" s="577"/>
      <c r="W252" s="577"/>
      <c r="X252" s="577"/>
      <c r="Y252" s="577"/>
      <c r="Z252" s="577"/>
    </row>
    <row r="253" spans="1:26" s="1" customFormat="1" ht="20.25" customHeight="1" x14ac:dyDescent="0.2">
      <c r="A253" s="5"/>
      <c r="B253" s="78" t="s">
        <v>1046</v>
      </c>
      <c r="C253" s="574" t="s">
        <v>825</v>
      </c>
      <c r="D253" s="575"/>
      <c r="E253" s="575"/>
      <c r="F253" s="575"/>
      <c r="G253" s="575"/>
      <c r="H253" s="575"/>
      <c r="I253" s="575"/>
      <c r="J253" s="575"/>
      <c r="K253" s="575"/>
      <c r="L253" s="575"/>
      <c r="M253" s="575"/>
      <c r="N253" s="575"/>
      <c r="O253" s="575"/>
      <c r="P253" s="576"/>
      <c r="Q253" s="108"/>
      <c r="R253" s="604"/>
      <c r="S253" s="604"/>
      <c r="T253" s="604"/>
      <c r="U253" s="604"/>
      <c r="V253" s="604"/>
      <c r="W253" s="604"/>
      <c r="X253" s="604"/>
      <c r="Y253" s="604"/>
      <c r="Z253" s="604"/>
    </row>
    <row r="254" spans="1:26" s="1" customFormat="1" ht="47.25" customHeight="1" x14ac:dyDescent="0.2">
      <c r="A254" s="5"/>
      <c r="B254" s="79" t="s">
        <v>1047</v>
      </c>
      <c r="C254" s="560" t="s">
        <v>1950</v>
      </c>
      <c r="D254" s="560"/>
      <c r="E254" s="560"/>
      <c r="F254" s="80"/>
      <c r="G254" s="80"/>
      <c r="H254" s="83"/>
      <c r="I254" s="555" t="s">
        <v>1011</v>
      </c>
      <c r="J254" s="556" t="s">
        <v>1012</v>
      </c>
      <c r="K254" s="556" t="s">
        <v>1012</v>
      </c>
      <c r="L254" s="556" t="s">
        <v>1012</v>
      </c>
      <c r="M254" s="556" t="s">
        <v>1012</v>
      </c>
      <c r="N254" s="556" t="s">
        <v>1012</v>
      </c>
      <c r="O254" s="556" t="s">
        <v>1012</v>
      </c>
      <c r="P254" s="557" t="s">
        <v>1012</v>
      </c>
      <c r="Q254" s="7">
        <v>1</v>
      </c>
      <c r="R254" s="374"/>
      <c r="S254" s="374"/>
      <c r="T254" s="374"/>
      <c r="U254" s="374"/>
      <c r="V254" s="374"/>
      <c r="W254" s="374"/>
      <c r="X254" s="374"/>
      <c r="Y254" s="374"/>
      <c r="Z254" s="374"/>
    </row>
    <row r="255" spans="1:26" s="1" customFormat="1" ht="60" customHeight="1" x14ac:dyDescent="0.2">
      <c r="A255" s="5"/>
      <c r="B255" s="79" t="s">
        <v>1050</v>
      </c>
      <c r="C255" s="560" t="s">
        <v>1013</v>
      </c>
      <c r="D255" s="560"/>
      <c r="E255" s="560"/>
      <c r="F255" s="80"/>
      <c r="G255" s="80"/>
      <c r="H255" s="83"/>
      <c r="I255" s="555" t="s">
        <v>1952</v>
      </c>
      <c r="J255" s="556" t="s">
        <v>1011</v>
      </c>
      <c r="K255" s="556" t="s">
        <v>1011</v>
      </c>
      <c r="L255" s="556" t="s">
        <v>1011</v>
      </c>
      <c r="M255" s="556" t="s">
        <v>1011</v>
      </c>
      <c r="N255" s="556" t="s">
        <v>1011</v>
      </c>
      <c r="O255" s="556" t="s">
        <v>1011</v>
      </c>
      <c r="P255" s="557" t="s">
        <v>1011</v>
      </c>
      <c r="Q255" s="137">
        <v>1</v>
      </c>
      <c r="R255" s="374"/>
      <c r="S255" s="374"/>
      <c r="T255" s="374"/>
      <c r="U255" s="374"/>
      <c r="V255" s="374"/>
      <c r="W255" s="374"/>
      <c r="X255" s="374"/>
      <c r="Y255" s="374"/>
      <c r="Z255" s="374"/>
    </row>
    <row r="256" spans="1:26" s="1" customFormat="1" ht="25.5" customHeight="1" x14ac:dyDescent="0.2">
      <c r="B256" s="558" t="s">
        <v>92</v>
      </c>
      <c r="C256" s="559"/>
      <c r="D256" s="559"/>
      <c r="E256" s="559"/>
      <c r="F256" s="559"/>
      <c r="G256" s="559"/>
      <c r="H256" s="559"/>
      <c r="I256" s="559"/>
      <c r="J256" s="559"/>
      <c r="K256" s="559"/>
      <c r="L256" s="559"/>
      <c r="M256" s="559"/>
      <c r="N256" s="559"/>
      <c r="O256" s="559"/>
      <c r="P256" s="559"/>
      <c r="Q256" s="7">
        <f>COUNTIF(Q254:Q255,"N/A")</f>
        <v>0</v>
      </c>
      <c r="R256" s="567"/>
      <c r="S256" s="567"/>
      <c r="T256" s="567"/>
      <c r="U256" s="567"/>
      <c r="V256" s="567"/>
      <c r="W256" s="567"/>
      <c r="X256" s="567"/>
      <c r="Y256" s="567"/>
      <c r="Z256" s="567"/>
    </row>
    <row r="257" spans="1:26" s="1" customFormat="1" ht="27" customHeight="1" x14ac:dyDescent="0.2">
      <c r="B257" s="558" t="s">
        <v>812</v>
      </c>
      <c r="C257" s="559"/>
      <c r="D257" s="559"/>
      <c r="E257" s="559"/>
      <c r="F257" s="559"/>
      <c r="G257" s="559"/>
      <c r="H257" s="559"/>
      <c r="I257" s="559"/>
      <c r="J257" s="559"/>
      <c r="K257" s="559"/>
      <c r="L257" s="559"/>
      <c r="M257" s="559"/>
      <c r="N257" s="559"/>
      <c r="O257" s="559"/>
      <c r="P257" s="559"/>
      <c r="Q257" s="7">
        <f>COUNTIFS(H254:H255,"M",Q254:Q255,"N/A")</f>
        <v>0</v>
      </c>
      <c r="R257" s="381"/>
      <c r="S257" s="381"/>
      <c r="T257" s="381"/>
      <c r="U257" s="381"/>
      <c r="V257" s="381"/>
      <c r="W257" s="381"/>
      <c r="X257" s="381"/>
      <c r="Y257" s="381"/>
      <c r="Z257" s="381"/>
    </row>
    <row r="258" spans="1:26" s="1" customFormat="1" ht="26.25" customHeight="1" x14ac:dyDescent="0.2">
      <c r="B258" s="558" t="s">
        <v>813</v>
      </c>
      <c r="C258" s="559"/>
      <c r="D258" s="559"/>
      <c r="E258" s="559"/>
      <c r="F258" s="559"/>
      <c r="G258" s="559"/>
      <c r="H258" s="559"/>
      <c r="I258" s="559"/>
      <c r="J258" s="559"/>
      <c r="K258" s="559"/>
      <c r="L258" s="559"/>
      <c r="M258" s="559"/>
      <c r="N258" s="559"/>
      <c r="O258" s="559"/>
      <c r="P258" s="559"/>
      <c r="Q258" s="7">
        <f>COUNTIFS(H254:H255,"M",Q254:Q255,"1")</f>
        <v>0</v>
      </c>
      <c r="R258" s="381"/>
      <c r="S258" s="381"/>
      <c r="T258" s="381"/>
      <c r="U258" s="381"/>
      <c r="V258" s="381"/>
      <c r="W258" s="381"/>
      <c r="X258" s="381"/>
      <c r="Y258" s="381"/>
      <c r="Z258" s="381"/>
    </row>
    <row r="259" spans="1:26" s="1" customFormat="1" ht="27" customHeight="1" x14ac:dyDescent="0.2">
      <c r="B259" s="262" t="s">
        <v>93</v>
      </c>
      <c r="C259" s="263"/>
      <c r="D259" s="263"/>
      <c r="E259" s="263"/>
      <c r="F259" s="263"/>
      <c r="G259" s="263"/>
      <c r="H259" s="263"/>
      <c r="I259" s="263"/>
      <c r="J259" s="263"/>
      <c r="K259" s="263"/>
      <c r="L259" s="263"/>
      <c r="M259" s="263"/>
      <c r="N259" s="263"/>
      <c r="O259" s="263"/>
      <c r="P259" s="263"/>
      <c r="Q259" s="7">
        <f>SUM(Q254:Q255)</f>
        <v>2</v>
      </c>
      <c r="R259" s="381"/>
      <c r="S259" s="381"/>
      <c r="T259" s="381"/>
      <c r="U259" s="381"/>
      <c r="V259" s="381"/>
      <c r="W259" s="381"/>
      <c r="X259" s="381"/>
      <c r="Y259" s="381"/>
      <c r="Z259" s="381"/>
    </row>
    <row r="260" spans="1:26" s="1" customFormat="1" ht="20.25" customHeight="1" x14ac:dyDescent="0.2">
      <c r="B260" s="70" t="s">
        <v>1056</v>
      </c>
      <c r="C260" s="414" t="s">
        <v>826</v>
      </c>
      <c r="D260" s="415"/>
      <c r="E260" s="415"/>
      <c r="F260" s="415"/>
      <c r="G260" s="415"/>
      <c r="H260" s="415"/>
      <c r="I260" s="415"/>
      <c r="J260" s="415"/>
      <c r="K260" s="415"/>
      <c r="L260" s="415"/>
      <c r="M260" s="415"/>
      <c r="N260" s="415"/>
      <c r="O260" s="415"/>
      <c r="P260" s="416"/>
      <c r="Q260" s="200"/>
      <c r="R260" s="577"/>
      <c r="S260" s="577"/>
      <c r="T260" s="577"/>
      <c r="U260" s="577"/>
      <c r="V260" s="577"/>
      <c r="W260" s="577"/>
      <c r="X260" s="577"/>
      <c r="Y260" s="577"/>
      <c r="Z260" s="577"/>
    </row>
    <row r="261" spans="1:26" s="1" customFormat="1" ht="30.75" customHeight="1" x14ac:dyDescent="0.2">
      <c r="A261" s="5"/>
      <c r="B261" s="79" t="s">
        <v>1057</v>
      </c>
      <c r="C261" s="560" t="s">
        <v>1014</v>
      </c>
      <c r="D261" s="560"/>
      <c r="E261" s="560"/>
      <c r="F261" s="80"/>
      <c r="G261" s="80"/>
      <c r="H261" s="83"/>
      <c r="I261" s="555" t="s">
        <v>1015</v>
      </c>
      <c r="J261" s="556" t="s">
        <v>1016</v>
      </c>
      <c r="K261" s="556" t="s">
        <v>1016</v>
      </c>
      <c r="L261" s="556" t="s">
        <v>1016</v>
      </c>
      <c r="M261" s="556" t="s">
        <v>1016</v>
      </c>
      <c r="N261" s="556" t="s">
        <v>1016</v>
      </c>
      <c r="O261" s="556" t="s">
        <v>1016</v>
      </c>
      <c r="P261" s="557" t="s">
        <v>1016</v>
      </c>
      <c r="Q261" s="7">
        <v>1</v>
      </c>
      <c r="R261" s="374"/>
      <c r="S261" s="374"/>
      <c r="T261" s="374"/>
      <c r="U261" s="374"/>
      <c r="V261" s="374"/>
      <c r="W261" s="374"/>
      <c r="X261" s="374"/>
      <c r="Y261" s="374"/>
      <c r="Z261" s="374"/>
    </row>
    <row r="262" spans="1:26" s="1" customFormat="1" ht="30.75" customHeight="1" x14ac:dyDescent="0.2">
      <c r="A262" s="5"/>
      <c r="B262" s="79" t="s">
        <v>1059</v>
      </c>
      <c r="C262" s="560" t="s">
        <v>1017</v>
      </c>
      <c r="D262" s="560"/>
      <c r="E262" s="560"/>
      <c r="F262" s="80"/>
      <c r="G262" s="80"/>
      <c r="H262" s="83"/>
      <c r="I262" s="555" t="s">
        <v>1953</v>
      </c>
      <c r="J262" s="556" t="s">
        <v>1018</v>
      </c>
      <c r="K262" s="556" t="s">
        <v>1018</v>
      </c>
      <c r="L262" s="556" t="s">
        <v>1018</v>
      </c>
      <c r="M262" s="556" t="s">
        <v>1018</v>
      </c>
      <c r="N262" s="556" t="s">
        <v>1018</v>
      </c>
      <c r="O262" s="556" t="s">
        <v>1018</v>
      </c>
      <c r="P262" s="557" t="s">
        <v>1018</v>
      </c>
      <c r="Q262" s="7">
        <v>1</v>
      </c>
      <c r="R262" s="374"/>
      <c r="S262" s="374"/>
      <c r="T262" s="374"/>
      <c r="U262" s="374"/>
      <c r="V262" s="374"/>
      <c r="W262" s="374"/>
      <c r="X262" s="374"/>
      <c r="Y262" s="374"/>
      <c r="Z262" s="374"/>
    </row>
    <row r="263" spans="1:26" s="1" customFormat="1" ht="46.5" customHeight="1" x14ac:dyDescent="0.2">
      <c r="A263" s="5"/>
      <c r="B263" s="79" t="s">
        <v>55</v>
      </c>
      <c r="C263" s="560" t="s">
        <v>1019</v>
      </c>
      <c r="D263" s="560"/>
      <c r="E263" s="560"/>
      <c r="F263" s="80"/>
      <c r="G263" s="80"/>
      <c r="H263" s="83"/>
      <c r="I263" s="555" t="s">
        <v>2093</v>
      </c>
      <c r="J263" s="556" t="s">
        <v>1020</v>
      </c>
      <c r="K263" s="556" t="s">
        <v>1020</v>
      </c>
      <c r="L263" s="556" t="s">
        <v>1020</v>
      </c>
      <c r="M263" s="556" t="s">
        <v>1020</v>
      </c>
      <c r="N263" s="556" t="s">
        <v>1020</v>
      </c>
      <c r="O263" s="556" t="s">
        <v>1020</v>
      </c>
      <c r="P263" s="557" t="s">
        <v>1020</v>
      </c>
      <c r="Q263" s="7">
        <v>1</v>
      </c>
      <c r="R263" s="374"/>
      <c r="S263" s="374"/>
      <c r="T263" s="374"/>
      <c r="U263" s="374"/>
      <c r="V263" s="374"/>
      <c r="W263" s="374"/>
      <c r="X263" s="374"/>
      <c r="Y263" s="374"/>
      <c r="Z263" s="374"/>
    </row>
    <row r="264" spans="1:26" s="1" customFormat="1" ht="33.75" customHeight="1" x14ac:dyDescent="0.2">
      <c r="A264" s="5"/>
      <c r="B264" s="79" t="s">
        <v>58</v>
      </c>
      <c r="C264" s="560" t="s">
        <v>1021</v>
      </c>
      <c r="D264" s="560"/>
      <c r="E264" s="560"/>
      <c r="F264" s="80"/>
      <c r="G264" s="80"/>
      <c r="H264" s="83"/>
      <c r="I264" s="555" t="s">
        <v>1954</v>
      </c>
      <c r="J264" s="556" t="s">
        <v>1022</v>
      </c>
      <c r="K264" s="556" t="s">
        <v>1022</v>
      </c>
      <c r="L264" s="556" t="s">
        <v>1022</v>
      </c>
      <c r="M264" s="556" t="s">
        <v>1022</v>
      </c>
      <c r="N264" s="556" t="s">
        <v>1022</v>
      </c>
      <c r="O264" s="556" t="s">
        <v>1022</v>
      </c>
      <c r="P264" s="557" t="s">
        <v>1022</v>
      </c>
      <c r="Q264" s="137">
        <v>1</v>
      </c>
      <c r="R264" s="374"/>
      <c r="S264" s="374"/>
      <c r="T264" s="374"/>
      <c r="U264" s="374"/>
      <c r="V264" s="374"/>
      <c r="W264" s="374"/>
      <c r="X264" s="374"/>
      <c r="Y264" s="374"/>
      <c r="Z264" s="374"/>
    </row>
    <row r="265" spans="1:26" s="1" customFormat="1" ht="26.25" customHeight="1" x14ac:dyDescent="0.2">
      <c r="B265" s="558" t="s">
        <v>92</v>
      </c>
      <c r="C265" s="559"/>
      <c r="D265" s="559"/>
      <c r="E265" s="559"/>
      <c r="F265" s="559"/>
      <c r="G265" s="559"/>
      <c r="H265" s="559"/>
      <c r="I265" s="559"/>
      <c r="J265" s="559"/>
      <c r="K265" s="559"/>
      <c r="L265" s="559"/>
      <c r="M265" s="559"/>
      <c r="N265" s="559"/>
      <c r="O265" s="559"/>
      <c r="P265" s="559"/>
      <c r="Q265" s="7">
        <f>COUNTIF(Q261:Q264,"N/A")</f>
        <v>0</v>
      </c>
      <c r="R265" s="567"/>
      <c r="S265" s="567"/>
      <c r="T265" s="567"/>
      <c r="U265" s="567"/>
      <c r="V265" s="567"/>
      <c r="W265" s="567"/>
      <c r="X265" s="567"/>
      <c r="Y265" s="567"/>
      <c r="Z265" s="567"/>
    </row>
    <row r="266" spans="1:26" s="1" customFormat="1" ht="26.25" customHeight="1" x14ac:dyDescent="0.2">
      <c r="B266" s="558" t="s">
        <v>812</v>
      </c>
      <c r="C266" s="559"/>
      <c r="D266" s="559"/>
      <c r="E266" s="559"/>
      <c r="F266" s="559"/>
      <c r="G266" s="559"/>
      <c r="H266" s="559"/>
      <c r="I266" s="559"/>
      <c r="J266" s="559"/>
      <c r="K266" s="559"/>
      <c r="L266" s="559"/>
      <c r="M266" s="559"/>
      <c r="N266" s="559"/>
      <c r="O266" s="559"/>
      <c r="P266" s="559"/>
      <c r="Q266" s="7">
        <f>COUNTIFS(H261:H264,"M",Q261:Q264,"N/A")</f>
        <v>0</v>
      </c>
      <c r="R266" s="381"/>
      <c r="S266" s="381"/>
      <c r="T266" s="381"/>
      <c r="U266" s="381"/>
      <c r="V266" s="381"/>
      <c r="W266" s="381"/>
      <c r="X266" s="381"/>
      <c r="Y266" s="381"/>
      <c r="Z266" s="381"/>
    </row>
    <row r="267" spans="1:26" s="1" customFormat="1" ht="26.25" customHeight="1" x14ac:dyDescent="0.2">
      <c r="B267" s="558" t="s">
        <v>813</v>
      </c>
      <c r="C267" s="559"/>
      <c r="D267" s="559"/>
      <c r="E267" s="559"/>
      <c r="F267" s="559"/>
      <c r="G267" s="559"/>
      <c r="H267" s="559"/>
      <c r="I267" s="559"/>
      <c r="J267" s="559"/>
      <c r="K267" s="559"/>
      <c r="L267" s="559"/>
      <c r="M267" s="559"/>
      <c r="N267" s="559"/>
      <c r="O267" s="559"/>
      <c r="P267" s="559"/>
      <c r="Q267" s="7">
        <f>COUNTIFS(H261:H264,"M",Q261:Q264,"1")</f>
        <v>0</v>
      </c>
      <c r="R267" s="381"/>
      <c r="S267" s="381"/>
      <c r="T267" s="381"/>
      <c r="U267" s="381"/>
      <c r="V267" s="381"/>
      <c r="W267" s="381"/>
      <c r="X267" s="381"/>
      <c r="Y267" s="381"/>
      <c r="Z267" s="381"/>
    </row>
    <row r="268" spans="1:26" s="1" customFormat="1" ht="26.25" customHeight="1" x14ac:dyDescent="0.2">
      <c r="B268" s="262" t="s">
        <v>93</v>
      </c>
      <c r="C268" s="263"/>
      <c r="D268" s="263"/>
      <c r="E268" s="263"/>
      <c r="F268" s="263"/>
      <c r="G268" s="263"/>
      <c r="H268" s="263"/>
      <c r="I268" s="263"/>
      <c r="J268" s="263"/>
      <c r="K268" s="263"/>
      <c r="L268" s="263"/>
      <c r="M268" s="263"/>
      <c r="N268" s="263"/>
      <c r="O268" s="263"/>
      <c r="P268" s="263"/>
      <c r="Q268" s="7">
        <f>SUM(Q261:Q264)</f>
        <v>4</v>
      </c>
      <c r="R268" s="381"/>
      <c r="S268" s="381"/>
      <c r="T268" s="381"/>
      <c r="U268" s="381"/>
      <c r="V268" s="381"/>
      <c r="W268" s="381"/>
      <c r="X268" s="381"/>
      <c r="Y268" s="381"/>
      <c r="Z268" s="381"/>
    </row>
    <row r="269" spans="1:26" s="1" customFormat="1" ht="20.25" customHeight="1" x14ac:dyDescent="0.2">
      <c r="B269" s="70" t="s">
        <v>2265</v>
      </c>
      <c r="C269" s="414" t="s">
        <v>827</v>
      </c>
      <c r="D269" s="415"/>
      <c r="E269" s="415"/>
      <c r="F269" s="415"/>
      <c r="G269" s="415"/>
      <c r="H269" s="415"/>
      <c r="I269" s="415"/>
      <c r="J269" s="415"/>
      <c r="K269" s="415"/>
      <c r="L269" s="415"/>
      <c r="M269" s="415"/>
      <c r="N269" s="415"/>
      <c r="O269" s="415"/>
      <c r="P269" s="416"/>
      <c r="Q269" s="200"/>
      <c r="R269" s="577"/>
      <c r="S269" s="577"/>
      <c r="T269" s="577"/>
      <c r="U269" s="577"/>
      <c r="V269" s="577"/>
      <c r="W269" s="577"/>
      <c r="X269" s="577"/>
      <c r="Y269" s="577"/>
      <c r="Z269" s="577"/>
    </row>
    <row r="270" spans="1:26" s="1" customFormat="1" ht="39.75" customHeight="1" x14ac:dyDescent="0.2">
      <c r="A270" s="5"/>
      <c r="B270" s="79" t="s">
        <v>2266</v>
      </c>
      <c r="C270" s="560" t="s">
        <v>1023</v>
      </c>
      <c r="D270" s="560"/>
      <c r="E270" s="560"/>
      <c r="F270" s="80"/>
      <c r="G270" s="80"/>
      <c r="H270" s="114"/>
      <c r="I270" s="555" t="s">
        <v>1024</v>
      </c>
      <c r="J270" s="556"/>
      <c r="K270" s="556"/>
      <c r="L270" s="556"/>
      <c r="M270" s="556"/>
      <c r="N270" s="556"/>
      <c r="O270" s="556"/>
      <c r="P270" s="557"/>
      <c r="Q270" s="65"/>
      <c r="R270" s="374"/>
      <c r="S270" s="374"/>
      <c r="T270" s="374"/>
      <c r="U270" s="374"/>
      <c r="V270" s="374"/>
      <c r="W270" s="374"/>
      <c r="X270" s="374"/>
      <c r="Y270" s="374"/>
      <c r="Z270" s="374"/>
    </row>
    <row r="271" spans="1:26" s="1" customFormat="1" ht="47.25" customHeight="1" x14ac:dyDescent="0.2">
      <c r="A271" s="5"/>
      <c r="B271" s="79" t="s">
        <v>55</v>
      </c>
      <c r="C271" s="560" t="s">
        <v>3043</v>
      </c>
      <c r="D271" s="560"/>
      <c r="E271" s="560"/>
      <c r="F271" s="80"/>
      <c r="G271" s="80"/>
      <c r="H271" s="77"/>
      <c r="I271" s="555" t="s">
        <v>1025</v>
      </c>
      <c r="J271" s="556" t="s">
        <v>1026</v>
      </c>
      <c r="K271" s="556" t="s">
        <v>1026</v>
      </c>
      <c r="L271" s="556" t="s">
        <v>1026</v>
      </c>
      <c r="M271" s="556" t="s">
        <v>1026</v>
      </c>
      <c r="N271" s="556" t="s">
        <v>1026</v>
      </c>
      <c r="O271" s="556" t="s">
        <v>1026</v>
      </c>
      <c r="P271" s="557" t="s">
        <v>1026</v>
      </c>
      <c r="Q271" s="7">
        <v>1</v>
      </c>
      <c r="R271" s="374"/>
      <c r="S271" s="374"/>
      <c r="T271" s="374"/>
      <c r="U271" s="374"/>
      <c r="V271" s="374"/>
      <c r="W271" s="374"/>
      <c r="X271" s="374"/>
      <c r="Y271" s="374"/>
      <c r="Z271" s="374"/>
    </row>
    <row r="272" spans="1:26" s="1" customFormat="1" ht="30.75" customHeight="1" x14ac:dyDescent="0.2">
      <c r="A272" s="5"/>
      <c r="B272" s="79" t="s">
        <v>58</v>
      </c>
      <c r="C272" s="560" t="s">
        <v>3044</v>
      </c>
      <c r="D272" s="560"/>
      <c r="E272" s="560"/>
      <c r="F272" s="80"/>
      <c r="G272" s="80"/>
      <c r="H272" s="77"/>
      <c r="I272" s="255" t="s">
        <v>444</v>
      </c>
      <c r="J272" s="256"/>
      <c r="K272" s="256"/>
      <c r="L272" s="256"/>
      <c r="M272" s="256"/>
      <c r="N272" s="256"/>
      <c r="O272" s="256"/>
      <c r="P272" s="257"/>
      <c r="Q272" s="7">
        <v>1</v>
      </c>
      <c r="R272" s="374"/>
      <c r="S272" s="374"/>
      <c r="T272" s="374"/>
      <c r="U272" s="374"/>
      <c r="V272" s="374"/>
      <c r="W272" s="374"/>
      <c r="X272" s="374"/>
      <c r="Y272" s="374"/>
      <c r="Z272" s="374"/>
    </row>
    <row r="273" spans="1:26" s="1" customFormat="1" ht="32.25" customHeight="1" x14ac:dyDescent="0.2">
      <c r="A273" s="5"/>
      <c r="B273" s="79" t="s">
        <v>59</v>
      </c>
      <c r="C273" s="560" t="s">
        <v>3045</v>
      </c>
      <c r="D273" s="560"/>
      <c r="E273" s="560"/>
      <c r="F273" s="80"/>
      <c r="G273" s="80"/>
      <c r="H273" s="77"/>
      <c r="I273" s="255" t="s">
        <v>444</v>
      </c>
      <c r="J273" s="256"/>
      <c r="K273" s="256"/>
      <c r="L273" s="256"/>
      <c r="M273" s="256"/>
      <c r="N273" s="256"/>
      <c r="O273" s="256"/>
      <c r="P273" s="257"/>
      <c r="Q273" s="7">
        <v>1</v>
      </c>
      <c r="R273" s="374"/>
      <c r="S273" s="374"/>
      <c r="T273" s="374"/>
      <c r="U273" s="374"/>
      <c r="V273" s="374"/>
      <c r="W273" s="374"/>
      <c r="X273" s="374"/>
      <c r="Y273" s="374"/>
      <c r="Z273" s="374"/>
    </row>
    <row r="274" spans="1:26" s="1" customFormat="1" ht="20.25" customHeight="1" x14ac:dyDescent="0.2">
      <c r="A274" s="5"/>
      <c r="B274" s="79" t="s">
        <v>61</v>
      </c>
      <c r="C274" s="560" t="s">
        <v>3046</v>
      </c>
      <c r="D274" s="560"/>
      <c r="E274" s="560"/>
      <c r="F274" s="80"/>
      <c r="G274" s="80"/>
      <c r="H274" s="77" t="s">
        <v>57</v>
      </c>
      <c r="I274" s="555" t="s">
        <v>1027</v>
      </c>
      <c r="J274" s="556"/>
      <c r="K274" s="556"/>
      <c r="L274" s="556"/>
      <c r="M274" s="556"/>
      <c r="N274" s="556"/>
      <c r="O274" s="556"/>
      <c r="P274" s="557"/>
      <c r="Q274" s="7">
        <v>1</v>
      </c>
      <c r="R274" s="374"/>
      <c r="S274" s="374"/>
      <c r="T274" s="374"/>
      <c r="U274" s="374"/>
      <c r="V274" s="374"/>
      <c r="W274" s="374"/>
      <c r="X274" s="374"/>
      <c r="Y274" s="374"/>
      <c r="Z274" s="374"/>
    </row>
    <row r="275" spans="1:26" s="1" customFormat="1" ht="20.25" customHeight="1" x14ac:dyDescent="0.2">
      <c r="A275" s="5"/>
      <c r="B275" s="79" t="s">
        <v>63</v>
      </c>
      <c r="C275" s="560" t="s">
        <v>3047</v>
      </c>
      <c r="D275" s="560"/>
      <c r="E275" s="560"/>
      <c r="F275" s="80"/>
      <c r="G275" s="80"/>
      <c r="H275" s="77"/>
      <c r="I275" s="555" t="s">
        <v>1028</v>
      </c>
      <c r="J275" s="556" t="s">
        <v>1029</v>
      </c>
      <c r="K275" s="556" t="s">
        <v>1029</v>
      </c>
      <c r="L275" s="556" t="s">
        <v>1029</v>
      </c>
      <c r="M275" s="556" t="s">
        <v>1029</v>
      </c>
      <c r="N275" s="556" t="s">
        <v>1029</v>
      </c>
      <c r="O275" s="556" t="s">
        <v>1029</v>
      </c>
      <c r="P275" s="557" t="s">
        <v>1029</v>
      </c>
      <c r="Q275" s="137">
        <v>1</v>
      </c>
      <c r="R275" s="374"/>
      <c r="S275" s="374"/>
      <c r="T275" s="374"/>
      <c r="U275" s="374"/>
      <c r="V275" s="374"/>
      <c r="W275" s="374"/>
      <c r="X275" s="374"/>
      <c r="Y275" s="374"/>
      <c r="Z275" s="374"/>
    </row>
    <row r="276" spans="1:26" s="1" customFormat="1" ht="27" customHeight="1" x14ac:dyDescent="0.2">
      <c r="B276" s="558" t="s">
        <v>92</v>
      </c>
      <c r="C276" s="559"/>
      <c r="D276" s="559"/>
      <c r="E276" s="559"/>
      <c r="F276" s="559"/>
      <c r="G276" s="559"/>
      <c r="H276" s="559"/>
      <c r="I276" s="559"/>
      <c r="J276" s="559"/>
      <c r="K276" s="559"/>
      <c r="L276" s="559"/>
      <c r="M276" s="559"/>
      <c r="N276" s="559"/>
      <c r="O276" s="559"/>
      <c r="P276" s="559"/>
      <c r="Q276" s="7">
        <f>COUNTIF(Q270:Q275,"N/A")</f>
        <v>0</v>
      </c>
      <c r="R276" s="567"/>
      <c r="S276" s="567"/>
      <c r="T276" s="567"/>
      <c r="U276" s="567"/>
      <c r="V276" s="567"/>
      <c r="W276" s="567"/>
      <c r="X276" s="567"/>
      <c r="Y276" s="567"/>
      <c r="Z276" s="567"/>
    </row>
    <row r="277" spans="1:26" s="1" customFormat="1" ht="26.25" customHeight="1" x14ac:dyDescent="0.2">
      <c r="B277" s="558" t="s">
        <v>812</v>
      </c>
      <c r="C277" s="559"/>
      <c r="D277" s="559"/>
      <c r="E277" s="559"/>
      <c r="F277" s="559"/>
      <c r="G277" s="559"/>
      <c r="H277" s="559"/>
      <c r="I277" s="559"/>
      <c r="J277" s="559"/>
      <c r="K277" s="559"/>
      <c r="L277" s="559"/>
      <c r="M277" s="559"/>
      <c r="N277" s="559"/>
      <c r="O277" s="559"/>
      <c r="P277" s="559"/>
      <c r="Q277" s="7">
        <f>COUNTIFS(H270:H275,"M",Q270:Q275,"N/A")</f>
        <v>0</v>
      </c>
      <c r="R277" s="381"/>
      <c r="S277" s="381"/>
      <c r="T277" s="381"/>
      <c r="U277" s="381"/>
      <c r="V277" s="381"/>
      <c r="W277" s="381"/>
      <c r="X277" s="381"/>
      <c r="Y277" s="381"/>
      <c r="Z277" s="381"/>
    </row>
    <row r="278" spans="1:26" s="1" customFormat="1" ht="26.25" customHeight="1" x14ac:dyDescent="0.2">
      <c r="B278" s="558" t="s">
        <v>813</v>
      </c>
      <c r="C278" s="559"/>
      <c r="D278" s="559"/>
      <c r="E278" s="559"/>
      <c r="F278" s="559"/>
      <c r="G278" s="559"/>
      <c r="H278" s="559"/>
      <c r="I278" s="559"/>
      <c r="J278" s="559"/>
      <c r="K278" s="559"/>
      <c r="L278" s="559"/>
      <c r="M278" s="559"/>
      <c r="N278" s="559"/>
      <c r="O278" s="559"/>
      <c r="P278" s="559"/>
      <c r="Q278" s="7">
        <f>COUNTIFS(H270:H275,"M",Q270:Q275,"1")</f>
        <v>1</v>
      </c>
      <c r="R278" s="381"/>
      <c r="S278" s="381"/>
      <c r="T278" s="381"/>
      <c r="U278" s="381"/>
      <c r="V278" s="381"/>
      <c r="W278" s="381"/>
      <c r="X278" s="381"/>
      <c r="Y278" s="381"/>
      <c r="Z278" s="381"/>
    </row>
    <row r="279" spans="1:26" s="1" customFormat="1" ht="26.25" customHeight="1" x14ac:dyDescent="0.2">
      <c r="B279" s="262" t="s">
        <v>93</v>
      </c>
      <c r="C279" s="263"/>
      <c r="D279" s="263"/>
      <c r="E279" s="263"/>
      <c r="F279" s="263"/>
      <c r="G279" s="263"/>
      <c r="H279" s="263"/>
      <c r="I279" s="263"/>
      <c r="J279" s="263"/>
      <c r="K279" s="263"/>
      <c r="L279" s="263"/>
      <c r="M279" s="263"/>
      <c r="N279" s="263"/>
      <c r="O279" s="263"/>
      <c r="P279" s="263"/>
      <c r="Q279" s="7">
        <f>SUM(Q270:Q275)</f>
        <v>5</v>
      </c>
      <c r="R279" s="381"/>
      <c r="S279" s="381"/>
      <c r="T279" s="381"/>
      <c r="U279" s="381"/>
      <c r="V279" s="381"/>
      <c r="W279" s="381"/>
      <c r="X279" s="381"/>
      <c r="Y279" s="381"/>
      <c r="Z279" s="381"/>
    </row>
    <row r="280" spans="1:26" s="1" customFormat="1" ht="20.25" customHeight="1" x14ac:dyDescent="0.2">
      <c r="B280" s="70">
        <v>15</v>
      </c>
      <c r="C280" s="414" t="s">
        <v>563</v>
      </c>
      <c r="D280" s="415"/>
      <c r="E280" s="415"/>
      <c r="F280" s="415"/>
      <c r="G280" s="415"/>
      <c r="H280" s="415"/>
      <c r="I280" s="415"/>
      <c r="J280" s="415"/>
      <c r="K280" s="415"/>
      <c r="L280" s="415"/>
      <c r="M280" s="415"/>
      <c r="N280" s="415"/>
      <c r="O280" s="415"/>
      <c r="P280" s="415"/>
      <c r="Q280" s="200"/>
      <c r="R280" s="577"/>
      <c r="S280" s="577"/>
      <c r="T280" s="577"/>
      <c r="U280" s="577"/>
      <c r="V280" s="577"/>
      <c r="W280" s="577"/>
      <c r="X280" s="577"/>
      <c r="Y280" s="577"/>
      <c r="Z280" s="577"/>
    </row>
    <row r="281" spans="1:26" s="1" customFormat="1" ht="20.25" customHeight="1" x14ac:dyDescent="0.2">
      <c r="A281" s="5"/>
      <c r="B281" s="78" t="s">
        <v>1101</v>
      </c>
      <c r="C281" s="574" t="s">
        <v>1031</v>
      </c>
      <c r="D281" s="575"/>
      <c r="E281" s="575"/>
      <c r="F281" s="575"/>
      <c r="G281" s="575"/>
      <c r="H281" s="575"/>
      <c r="I281" s="575"/>
      <c r="J281" s="575"/>
      <c r="K281" s="575"/>
      <c r="L281" s="575"/>
      <c r="M281" s="575"/>
      <c r="N281" s="575"/>
      <c r="O281" s="575"/>
      <c r="P281" s="575"/>
      <c r="Q281" s="108"/>
      <c r="R281" s="604"/>
      <c r="S281" s="604"/>
      <c r="T281" s="604"/>
      <c r="U281" s="604"/>
      <c r="V281" s="604"/>
      <c r="W281" s="604"/>
      <c r="X281" s="604"/>
      <c r="Y281" s="604"/>
      <c r="Z281" s="604"/>
    </row>
    <row r="282" spans="1:26" s="1" customFormat="1" ht="20.25" customHeight="1" x14ac:dyDescent="0.2">
      <c r="A282" s="5"/>
      <c r="B282" s="78" t="s">
        <v>1102</v>
      </c>
      <c r="C282" s="574" t="s">
        <v>565</v>
      </c>
      <c r="D282" s="575"/>
      <c r="E282" s="575"/>
      <c r="F282" s="575"/>
      <c r="G282" s="575"/>
      <c r="H282" s="575"/>
      <c r="I282" s="575"/>
      <c r="J282" s="575"/>
      <c r="K282" s="575"/>
      <c r="L282" s="575"/>
      <c r="M282" s="575"/>
      <c r="N282" s="575"/>
      <c r="O282" s="575"/>
      <c r="P282" s="575"/>
      <c r="Q282" s="108"/>
      <c r="R282" s="604"/>
      <c r="S282" s="604"/>
      <c r="T282" s="604"/>
      <c r="U282" s="604"/>
      <c r="V282" s="604"/>
      <c r="W282" s="604"/>
      <c r="X282" s="604"/>
      <c r="Y282" s="604"/>
      <c r="Z282" s="604"/>
    </row>
    <row r="283" spans="1:26" s="1" customFormat="1" ht="20.25" customHeight="1" x14ac:dyDescent="0.2">
      <c r="A283" s="5"/>
      <c r="B283" s="79" t="s">
        <v>2267</v>
      </c>
      <c r="C283" s="560" t="s">
        <v>1034</v>
      </c>
      <c r="D283" s="560"/>
      <c r="E283" s="560"/>
      <c r="F283" s="80"/>
      <c r="G283" s="80"/>
      <c r="H283" s="82"/>
      <c r="I283" s="255" t="s">
        <v>444</v>
      </c>
      <c r="J283" s="256"/>
      <c r="K283" s="256"/>
      <c r="L283" s="256"/>
      <c r="M283" s="256"/>
      <c r="N283" s="256"/>
      <c r="O283" s="256"/>
      <c r="P283" s="257"/>
      <c r="Q283" s="65"/>
      <c r="R283" s="374"/>
      <c r="S283" s="374"/>
      <c r="T283" s="374"/>
      <c r="U283" s="374"/>
      <c r="V283" s="374"/>
      <c r="W283" s="374"/>
      <c r="X283" s="374"/>
      <c r="Y283" s="374"/>
      <c r="Z283" s="374"/>
    </row>
    <row r="284" spans="1:26" s="1" customFormat="1" ht="45" customHeight="1" x14ac:dyDescent="0.2">
      <c r="A284" s="5"/>
      <c r="B284" s="79" t="s">
        <v>55</v>
      </c>
      <c r="C284" s="560" t="s">
        <v>3048</v>
      </c>
      <c r="D284" s="560"/>
      <c r="E284" s="560"/>
      <c r="F284" s="80"/>
      <c r="G284" s="80"/>
      <c r="H284" s="83"/>
      <c r="I284" s="255" t="s">
        <v>444</v>
      </c>
      <c r="J284" s="256"/>
      <c r="K284" s="256"/>
      <c r="L284" s="256"/>
      <c r="M284" s="256"/>
      <c r="N284" s="256"/>
      <c r="O284" s="256"/>
      <c r="P284" s="257"/>
      <c r="Q284" s="7">
        <v>1</v>
      </c>
      <c r="R284" s="374"/>
      <c r="S284" s="374"/>
      <c r="T284" s="374"/>
      <c r="U284" s="374"/>
      <c r="V284" s="374"/>
      <c r="W284" s="374"/>
      <c r="X284" s="374"/>
      <c r="Y284" s="374"/>
      <c r="Z284" s="374"/>
    </row>
    <row r="285" spans="1:26" s="1" customFormat="1" ht="30.75" customHeight="1" x14ac:dyDescent="0.2">
      <c r="A285" s="5"/>
      <c r="B285" s="79" t="s">
        <v>58</v>
      </c>
      <c r="C285" s="560" t="s">
        <v>3049</v>
      </c>
      <c r="D285" s="560"/>
      <c r="E285" s="560"/>
      <c r="F285" s="80"/>
      <c r="G285" s="80"/>
      <c r="H285" s="83"/>
      <c r="I285" s="555" t="s">
        <v>1955</v>
      </c>
      <c r="J285" s="556"/>
      <c r="K285" s="556"/>
      <c r="L285" s="556"/>
      <c r="M285" s="556"/>
      <c r="N285" s="556"/>
      <c r="O285" s="556"/>
      <c r="P285" s="557"/>
      <c r="Q285" s="7">
        <v>1</v>
      </c>
      <c r="R285" s="374"/>
      <c r="S285" s="374"/>
      <c r="T285" s="374"/>
      <c r="U285" s="374"/>
      <c r="V285" s="374"/>
      <c r="W285" s="374"/>
      <c r="X285" s="374"/>
      <c r="Y285" s="374"/>
      <c r="Z285" s="374"/>
    </row>
    <row r="286" spans="1:26" s="1" customFormat="1" ht="30.75" customHeight="1" x14ac:dyDescent="0.2">
      <c r="A286" s="5"/>
      <c r="B286" s="79" t="s">
        <v>2268</v>
      </c>
      <c r="C286" s="560" t="s">
        <v>1036</v>
      </c>
      <c r="D286" s="560"/>
      <c r="E286" s="560"/>
      <c r="F286" s="80"/>
      <c r="G286" s="80"/>
      <c r="H286" s="83"/>
      <c r="I286" s="555" t="s">
        <v>1037</v>
      </c>
      <c r="J286" s="556" t="s">
        <v>1038</v>
      </c>
      <c r="K286" s="556" t="s">
        <v>1038</v>
      </c>
      <c r="L286" s="556" t="s">
        <v>1038</v>
      </c>
      <c r="M286" s="556" t="s">
        <v>1038</v>
      </c>
      <c r="N286" s="556" t="s">
        <v>1038</v>
      </c>
      <c r="O286" s="556" t="s">
        <v>1038</v>
      </c>
      <c r="P286" s="557" t="s">
        <v>1038</v>
      </c>
      <c r="Q286" s="7">
        <v>1</v>
      </c>
      <c r="R286" s="374"/>
      <c r="S286" s="374"/>
      <c r="T286" s="374"/>
      <c r="U286" s="374"/>
      <c r="V286" s="374"/>
      <c r="W286" s="374"/>
      <c r="X286" s="374"/>
      <c r="Y286" s="374"/>
      <c r="Z286" s="374"/>
    </row>
    <row r="287" spans="1:26" s="1" customFormat="1" ht="45.75" customHeight="1" x14ac:dyDescent="0.2">
      <c r="A287" s="5"/>
      <c r="B287" s="79" t="s">
        <v>2269</v>
      </c>
      <c r="C287" s="560" t="s">
        <v>1040</v>
      </c>
      <c r="D287" s="560"/>
      <c r="E287" s="560"/>
      <c r="F287" s="80"/>
      <c r="G287" s="80"/>
      <c r="H287" s="83"/>
      <c r="I287" s="555" t="s">
        <v>1041</v>
      </c>
      <c r="J287" s="556" t="s">
        <v>1042</v>
      </c>
      <c r="K287" s="556" t="s">
        <v>1042</v>
      </c>
      <c r="L287" s="556" t="s">
        <v>1042</v>
      </c>
      <c r="M287" s="556" t="s">
        <v>1042</v>
      </c>
      <c r="N287" s="556" t="s">
        <v>1042</v>
      </c>
      <c r="O287" s="556" t="s">
        <v>1042</v>
      </c>
      <c r="P287" s="557" t="s">
        <v>1042</v>
      </c>
      <c r="Q287" s="7">
        <v>1</v>
      </c>
      <c r="R287" s="374"/>
      <c r="S287" s="374"/>
      <c r="T287" s="374"/>
      <c r="U287" s="374"/>
      <c r="V287" s="374"/>
      <c r="W287" s="374"/>
      <c r="X287" s="374"/>
      <c r="Y287" s="374"/>
      <c r="Z287" s="374"/>
    </row>
    <row r="288" spans="1:26" s="1" customFormat="1" ht="31.5" customHeight="1" x14ac:dyDescent="0.2">
      <c r="A288" s="5"/>
      <c r="B288" s="79" t="s">
        <v>2270</v>
      </c>
      <c r="C288" s="560" t="s">
        <v>1043</v>
      </c>
      <c r="D288" s="560"/>
      <c r="E288" s="560"/>
      <c r="F288" s="80"/>
      <c r="G288" s="80"/>
      <c r="H288" s="83"/>
      <c r="I288" s="555" t="s">
        <v>1044</v>
      </c>
      <c r="J288" s="556" t="s">
        <v>1041</v>
      </c>
      <c r="K288" s="556" t="s">
        <v>1041</v>
      </c>
      <c r="L288" s="556" t="s">
        <v>1041</v>
      </c>
      <c r="M288" s="556" t="s">
        <v>1041</v>
      </c>
      <c r="N288" s="556" t="s">
        <v>1041</v>
      </c>
      <c r="O288" s="556" t="s">
        <v>1041</v>
      </c>
      <c r="P288" s="557" t="s">
        <v>1041</v>
      </c>
      <c r="Q288" s="137">
        <v>1</v>
      </c>
      <c r="R288" s="374"/>
      <c r="S288" s="374"/>
      <c r="T288" s="374"/>
      <c r="U288" s="374"/>
      <c r="V288" s="374"/>
      <c r="W288" s="374"/>
      <c r="X288" s="374"/>
      <c r="Y288" s="374"/>
      <c r="Z288" s="374"/>
    </row>
    <row r="289" spans="1:26" s="1" customFormat="1" ht="26.25" customHeight="1" x14ac:dyDescent="0.2">
      <c r="B289" s="558" t="s">
        <v>92</v>
      </c>
      <c r="C289" s="559"/>
      <c r="D289" s="559"/>
      <c r="E289" s="559"/>
      <c r="F289" s="559"/>
      <c r="G289" s="559"/>
      <c r="H289" s="559"/>
      <c r="I289" s="559"/>
      <c r="J289" s="559"/>
      <c r="K289" s="559"/>
      <c r="L289" s="559"/>
      <c r="M289" s="559"/>
      <c r="N289" s="559"/>
      <c r="O289" s="559"/>
      <c r="P289" s="559"/>
      <c r="Q289" s="7">
        <f>COUNTIF(Q283:Q288,"N/A")</f>
        <v>0</v>
      </c>
      <c r="R289" s="567"/>
      <c r="S289" s="567"/>
      <c r="T289" s="567"/>
      <c r="U289" s="567"/>
      <c r="V289" s="567"/>
      <c r="W289" s="567"/>
      <c r="X289" s="567"/>
      <c r="Y289" s="567"/>
      <c r="Z289" s="567"/>
    </row>
    <row r="290" spans="1:26" s="1" customFormat="1" ht="26.25" customHeight="1" x14ac:dyDescent="0.2">
      <c r="B290" s="558" t="s">
        <v>812</v>
      </c>
      <c r="C290" s="559"/>
      <c r="D290" s="559"/>
      <c r="E290" s="559"/>
      <c r="F290" s="559"/>
      <c r="G290" s="559"/>
      <c r="H290" s="559"/>
      <c r="I290" s="559"/>
      <c r="J290" s="559"/>
      <c r="K290" s="559"/>
      <c r="L290" s="559"/>
      <c r="M290" s="559"/>
      <c r="N290" s="559"/>
      <c r="O290" s="559"/>
      <c r="P290" s="559"/>
      <c r="Q290" s="7">
        <f>COUNTIFS(H283:H288,"M",Q283:Q288,"N/A")</f>
        <v>0</v>
      </c>
      <c r="R290" s="381"/>
      <c r="S290" s="381"/>
      <c r="T290" s="381"/>
      <c r="U290" s="381"/>
      <c r="V290" s="381"/>
      <c r="W290" s="381"/>
      <c r="X290" s="381"/>
      <c r="Y290" s="381"/>
      <c r="Z290" s="381"/>
    </row>
    <row r="291" spans="1:26" s="1" customFormat="1" ht="26.25" customHeight="1" x14ac:dyDescent="0.2">
      <c r="B291" s="558" t="s">
        <v>813</v>
      </c>
      <c r="C291" s="559"/>
      <c r="D291" s="559"/>
      <c r="E291" s="559"/>
      <c r="F291" s="559"/>
      <c r="G291" s="559"/>
      <c r="H291" s="559"/>
      <c r="I291" s="559"/>
      <c r="J291" s="559"/>
      <c r="K291" s="559"/>
      <c r="L291" s="559"/>
      <c r="M291" s="559"/>
      <c r="N291" s="559"/>
      <c r="O291" s="559"/>
      <c r="P291" s="559"/>
      <c r="Q291" s="7">
        <f>COUNTIFS(H283:H288,"M",Q283:Q288,"1")</f>
        <v>0</v>
      </c>
      <c r="R291" s="381"/>
      <c r="S291" s="381"/>
      <c r="T291" s="381"/>
      <c r="U291" s="381"/>
      <c r="V291" s="381"/>
      <c r="W291" s="381"/>
      <c r="X291" s="381"/>
      <c r="Y291" s="381"/>
      <c r="Z291" s="381"/>
    </row>
    <row r="292" spans="1:26" s="1" customFormat="1" ht="27" customHeight="1" x14ac:dyDescent="0.2">
      <c r="B292" s="262" t="s">
        <v>93</v>
      </c>
      <c r="C292" s="263"/>
      <c r="D292" s="263"/>
      <c r="E292" s="263"/>
      <c r="F292" s="263"/>
      <c r="G292" s="263"/>
      <c r="H292" s="263"/>
      <c r="I292" s="263"/>
      <c r="J292" s="263"/>
      <c r="K292" s="263"/>
      <c r="L292" s="263"/>
      <c r="M292" s="263"/>
      <c r="N292" s="263"/>
      <c r="O292" s="263"/>
      <c r="P292" s="263"/>
      <c r="Q292" s="7">
        <f>SUM(Q283:Q288)</f>
        <v>5</v>
      </c>
      <c r="R292" s="381"/>
      <c r="S292" s="381"/>
      <c r="T292" s="381"/>
      <c r="U292" s="381"/>
      <c r="V292" s="381"/>
      <c r="W292" s="381"/>
      <c r="X292" s="381"/>
      <c r="Y292" s="381"/>
      <c r="Z292" s="381"/>
    </row>
    <row r="293" spans="1:26" s="1" customFormat="1" ht="20.25" customHeight="1" x14ac:dyDescent="0.2">
      <c r="B293" s="71" t="s">
        <v>1121</v>
      </c>
      <c r="C293" s="414" t="s">
        <v>585</v>
      </c>
      <c r="D293" s="415"/>
      <c r="E293" s="415"/>
      <c r="F293" s="415"/>
      <c r="G293" s="415"/>
      <c r="H293" s="415"/>
      <c r="I293" s="415"/>
      <c r="J293" s="415"/>
      <c r="K293" s="415"/>
      <c r="L293" s="415"/>
      <c r="M293" s="415"/>
      <c r="N293" s="415"/>
      <c r="O293" s="415"/>
      <c r="P293" s="416"/>
      <c r="Q293" s="200"/>
      <c r="R293" s="577"/>
      <c r="S293" s="577"/>
      <c r="T293" s="577"/>
      <c r="U293" s="577"/>
      <c r="V293" s="577"/>
      <c r="W293" s="577"/>
      <c r="X293" s="577"/>
      <c r="Y293" s="577"/>
      <c r="Z293" s="577"/>
    </row>
    <row r="294" spans="1:26" s="1" customFormat="1" ht="20.25" customHeight="1" x14ac:dyDescent="0.2">
      <c r="A294" s="5"/>
      <c r="B294" s="78" t="s">
        <v>1122</v>
      </c>
      <c r="C294" s="574" t="s">
        <v>822</v>
      </c>
      <c r="D294" s="575"/>
      <c r="E294" s="575"/>
      <c r="F294" s="575"/>
      <c r="G294" s="575"/>
      <c r="H294" s="575"/>
      <c r="I294" s="575"/>
      <c r="J294" s="575"/>
      <c r="K294" s="575"/>
      <c r="L294" s="575"/>
      <c r="M294" s="575"/>
      <c r="N294" s="575"/>
      <c r="O294" s="575"/>
      <c r="P294" s="576"/>
      <c r="Q294" s="108"/>
      <c r="R294" s="604"/>
      <c r="S294" s="604"/>
      <c r="T294" s="604"/>
      <c r="U294" s="604"/>
      <c r="V294" s="604"/>
      <c r="W294" s="604"/>
      <c r="X294" s="604"/>
      <c r="Y294" s="604"/>
      <c r="Z294" s="604"/>
    </row>
    <row r="295" spans="1:26" s="1" customFormat="1" ht="30" customHeight="1" x14ac:dyDescent="0.2">
      <c r="A295" s="5"/>
      <c r="B295" s="79" t="s">
        <v>2271</v>
      </c>
      <c r="C295" s="560" t="s">
        <v>1048</v>
      </c>
      <c r="D295" s="560"/>
      <c r="E295" s="560"/>
      <c r="F295" s="80"/>
      <c r="G295" s="80"/>
      <c r="H295" s="83"/>
      <c r="I295" s="555" t="s">
        <v>1049</v>
      </c>
      <c r="J295" s="556" t="s">
        <v>966</v>
      </c>
      <c r="K295" s="556" t="s">
        <v>966</v>
      </c>
      <c r="L295" s="556" t="s">
        <v>966</v>
      </c>
      <c r="M295" s="556" t="s">
        <v>966</v>
      </c>
      <c r="N295" s="556" t="s">
        <v>966</v>
      </c>
      <c r="O295" s="556" t="s">
        <v>966</v>
      </c>
      <c r="P295" s="557" t="s">
        <v>966</v>
      </c>
      <c r="Q295" s="7">
        <v>1</v>
      </c>
      <c r="R295" s="374"/>
      <c r="S295" s="374"/>
      <c r="T295" s="374"/>
      <c r="U295" s="374"/>
      <c r="V295" s="374"/>
      <c r="W295" s="374"/>
      <c r="X295" s="374"/>
      <c r="Y295" s="374"/>
      <c r="Z295" s="374"/>
    </row>
    <row r="296" spans="1:26" s="1" customFormat="1" ht="30.75" customHeight="1" x14ac:dyDescent="0.2">
      <c r="A296" s="5"/>
      <c r="B296" s="79" t="s">
        <v>2272</v>
      </c>
      <c r="C296" s="560" t="s">
        <v>1051</v>
      </c>
      <c r="D296" s="560"/>
      <c r="E296" s="560"/>
      <c r="F296" s="80"/>
      <c r="G296" s="80"/>
      <c r="H296" s="83"/>
      <c r="I296" s="555" t="s">
        <v>1956</v>
      </c>
      <c r="J296" s="556" t="s">
        <v>1052</v>
      </c>
      <c r="K296" s="556" t="s">
        <v>1052</v>
      </c>
      <c r="L296" s="556" t="s">
        <v>1052</v>
      </c>
      <c r="M296" s="556" t="s">
        <v>1052</v>
      </c>
      <c r="N296" s="556" t="s">
        <v>1052</v>
      </c>
      <c r="O296" s="556" t="s">
        <v>1052</v>
      </c>
      <c r="P296" s="557" t="s">
        <v>1052</v>
      </c>
      <c r="Q296" s="7">
        <v>1</v>
      </c>
      <c r="R296" s="374"/>
      <c r="S296" s="374"/>
      <c r="T296" s="374"/>
      <c r="U296" s="374"/>
      <c r="V296" s="374"/>
      <c r="W296" s="374"/>
      <c r="X296" s="374"/>
      <c r="Y296" s="374"/>
      <c r="Z296" s="374"/>
    </row>
    <row r="297" spans="1:26" s="1" customFormat="1" ht="20.25" customHeight="1" x14ac:dyDescent="0.2">
      <c r="A297" s="5"/>
      <c r="B297" s="79" t="s">
        <v>2273</v>
      </c>
      <c r="C297" s="560" t="s">
        <v>1053</v>
      </c>
      <c r="D297" s="560"/>
      <c r="E297" s="560"/>
      <c r="F297" s="80"/>
      <c r="G297" s="80"/>
      <c r="H297" s="82"/>
      <c r="I297" s="555" t="s">
        <v>1957</v>
      </c>
      <c r="J297" s="556" t="s">
        <v>1055</v>
      </c>
      <c r="K297" s="556" t="s">
        <v>1055</v>
      </c>
      <c r="L297" s="556" t="s">
        <v>1055</v>
      </c>
      <c r="M297" s="556" t="s">
        <v>1055</v>
      </c>
      <c r="N297" s="556" t="s">
        <v>1055</v>
      </c>
      <c r="O297" s="556" t="s">
        <v>1055</v>
      </c>
      <c r="P297" s="557" t="s">
        <v>1055</v>
      </c>
      <c r="Q297" s="82"/>
      <c r="R297" s="374"/>
      <c r="S297" s="374"/>
      <c r="T297" s="374"/>
      <c r="U297" s="374"/>
      <c r="V297" s="374"/>
      <c r="W297" s="374"/>
      <c r="X297" s="374"/>
      <c r="Y297" s="374"/>
      <c r="Z297" s="374"/>
    </row>
    <row r="298" spans="1:26" s="1" customFormat="1" ht="60.75" customHeight="1" x14ac:dyDescent="0.2">
      <c r="A298" s="5"/>
      <c r="B298" s="79" t="s">
        <v>55</v>
      </c>
      <c r="C298" s="560" t="s">
        <v>3050</v>
      </c>
      <c r="D298" s="560"/>
      <c r="E298" s="560"/>
      <c r="F298" s="80"/>
      <c r="G298" s="80"/>
      <c r="H298" s="77" t="s">
        <v>57</v>
      </c>
      <c r="I298" s="555" t="s">
        <v>2094</v>
      </c>
      <c r="J298" s="556" t="s">
        <v>1054</v>
      </c>
      <c r="K298" s="556" t="s">
        <v>1054</v>
      </c>
      <c r="L298" s="556" t="s">
        <v>1054</v>
      </c>
      <c r="M298" s="556" t="s">
        <v>1054</v>
      </c>
      <c r="N298" s="556" t="s">
        <v>1054</v>
      </c>
      <c r="O298" s="556" t="s">
        <v>1054</v>
      </c>
      <c r="P298" s="557" t="s">
        <v>1054</v>
      </c>
      <c r="Q298" s="7">
        <v>1</v>
      </c>
      <c r="R298" s="374"/>
      <c r="S298" s="374"/>
      <c r="T298" s="374"/>
      <c r="U298" s="374"/>
      <c r="V298" s="374"/>
      <c r="W298" s="374"/>
      <c r="X298" s="374"/>
      <c r="Y298" s="374"/>
      <c r="Z298" s="374"/>
    </row>
    <row r="299" spans="1:26" s="1" customFormat="1" ht="30.75" customHeight="1" x14ac:dyDescent="0.2">
      <c r="A299" s="5"/>
      <c r="B299" s="79" t="s">
        <v>58</v>
      </c>
      <c r="C299" s="560" t="s">
        <v>3051</v>
      </c>
      <c r="D299" s="560"/>
      <c r="E299" s="560"/>
      <c r="F299" s="80"/>
      <c r="G299" s="80"/>
      <c r="H299" s="77"/>
      <c r="I299" s="255" t="s">
        <v>444</v>
      </c>
      <c r="J299" s="256"/>
      <c r="K299" s="256"/>
      <c r="L299" s="256"/>
      <c r="M299" s="256"/>
      <c r="N299" s="256"/>
      <c r="O299" s="256"/>
      <c r="P299" s="257"/>
      <c r="Q299" s="7">
        <v>1</v>
      </c>
      <c r="R299" s="374"/>
      <c r="S299" s="374"/>
      <c r="T299" s="374"/>
      <c r="U299" s="374"/>
      <c r="V299" s="374"/>
      <c r="W299" s="374"/>
      <c r="X299" s="374"/>
      <c r="Y299" s="374"/>
      <c r="Z299" s="374"/>
    </row>
    <row r="300" spans="1:26" s="1" customFormat="1" ht="30.75" customHeight="1" x14ac:dyDescent="0.2">
      <c r="A300" s="5"/>
      <c r="B300" s="79" t="s">
        <v>59</v>
      </c>
      <c r="C300" s="560" t="s">
        <v>3052</v>
      </c>
      <c r="D300" s="560"/>
      <c r="E300" s="560"/>
      <c r="F300" s="80"/>
      <c r="G300" s="80"/>
      <c r="H300" s="77"/>
      <c r="I300" s="255" t="s">
        <v>444</v>
      </c>
      <c r="J300" s="256"/>
      <c r="K300" s="256"/>
      <c r="L300" s="256"/>
      <c r="M300" s="256"/>
      <c r="N300" s="256"/>
      <c r="O300" s="256"/>
      <c r="P300" s="257"/>
      <c r="Q300" s="7">
        <v>1</v>
      </c>
      <c r="R300" s="374"/>
      <c r="S300" s="374"/>
      <c r="T300" s="374"/>
      <c r="U300" s="374"/>
      <c r="V300" s="374"/>
      <c r="W300" s="374"/>
      <c r="X300" s="374"/>
      <c r="Y300" s="374"/>
      <c r="Z300" s="374"/>
    </row>
    <row r="301" spans="1:26" s="1" customFormat="1" ht="30.75" customHeight="1" x14ac:dyDescent="0.2">
      <c r="A301" s="5"/>
      <c r="B301" s="79" t="s">
        <v>61</v>
      </c>
      <c r="C301" s="560" t="s">
        <v>3053</v>
      </c>
      <c r="D301" s="560"/>
      <c r="E301" s="560"/>
      <c r="F301" s="80"/>
      <c r="G301" s="80"/>
      <c r="H301" s="77"/>
      <c r="I301" s="255" t="s">
        <v>444</v>
      </c>
      <c r="J301" s="256"/>
      <c r="K301" s="256"/>
      <c r="L301" s="256"/>
      <c r="M301" s="256"/>
      <c r="N301" s="256"/>
      <c r="O301" s="256"/>
      <c r="P301" s="257"/>
      <c r="Q301" s="7">
        <v>1</v>
      </c>
      <c r="R301" s="374"/>
      <c r="S301" s="374"/>
      <c r="T301" s="374"/>
      <c r="U301" s="374"/>
      <c r="V301" s="374"/>
      <c r="W301" s="374"/>
      <c r="X301" s="374"/>
      <c r="Y301" s="374"/>
      <c r="Z301" s="374"/>
    </row>
    <row r="302" spans="1:26" s="1" customFormat="1" ht="19.5" customHeight="1" x14ac:dyDescent="0.2">
      <c r="A302" s="5"/>
      <c r="B302" s="79" t="s">
        <v>63</v>
      </c>
      <c r="C302" s="560" t="s">
        <v>3054</v>
      </c>
      <c r="D302" s="560"/>
      <c r="E302" s="560"/>
      <c r="F302" s="80"/>
      <c r="G302" s="80"/>
      <c r="H302" s="77"/>
      <c r="I302" s="555" t="s">
        <v>1958</v>
      </c>
      <c r="J302" s="556"/>
      <c r="K302" s="556"/>
      <c r="L302" s="556"/>
      <c r="M302" s="556"/>
      <c r="N302" s="556"/>
      <c r="O302" s="556"/>
      <c r="P302" s="557"/>
      <c r="Q302" s="7">
        <v>1</v>
      </c>
      <c r="R302" s="374"/>
      <c r="S302" s="374"/>
      <c r="T302" s="374"/>
      <c r="U302" s="374"/>
      <c r="V302" s="374"/>
      <c r="W302" s="374"/>
      <c r="X302" s="374"/>
      <c r="Y302" s="374"/>
      <c r="Z302" s="374"/>
    </row>
    <row r="303" spans="1:26" s="1" customFormat="1" ht="20.25" customHeight="1" x14ac:dyDescent="0.2">
      <c r="A303" s="5"/>
      <c r="B303" s="79" t="s">
        <v>65</v>
      </c>
      <c r="C303" s="560" t="s">
        <v>3055</v>
      </c>
      <c r="D303" s="560"/>
      <c r="E303" s="560"/>
      <c r="F303" s="80"/>
      <c r="G303" s="80"/>
      <c r="H303" s="77"/>
      <c r="I303" s="255" t="s">
        <v>444</v>
      </c>
      <c r="J303" s="256"/>
      <c r="K303" s="256"/>
      <c r="L303" s="256"/>
      <c r="M303" s="256"/>
      <c r="N303" s="256"/>
      <c r="O303" s="256"/>
      <c r="P303" s="257"/>
      <c r="Q303" s="7">
        <v>1</v>
      </c>
      <c r="R303" s="374"/>
      <c r="S303" s="374"/>
      <c r="T303" s="374"/>
      <c r="U303" s="374"/>
      <c r="V303" s="374"/>
      <c r="W303" s="374"/>
      <c r="X303" s="374"/>
      <c r="Y303" s="374"/>
      <c r="Z303" s="374"/>
    </row>
    <row r="304" spans="1:26" s="1" customFormat="1" ht="19.5" customHeight="1" x14ac:dyDescent="0.2">
      <c r="A304" s="5"/>
      <c r="B304" s="79" t="s">
        <v>68</v>
      </c>
      <c r="C304" s="560" t="s">
        <v>3056</v>
      </c>
      <c r="D304" s="560"/>
      <c r="E304" s="560"/>
      <c r="F304" s="80"/>
      <c r="G304" s="80"/>
      <c r="H304" s="77"/>
      <c r="I304" s="255" t="s">
        <v>444</v>
      </c>
      <c r="J304" s="256"/>
      <c r="K304" s="256"/>
      <c r="L304" s="256"/>
      <c r="M304" s="256"/>
      <c r="N304" s="256"/>
      <c r="O304" s="256"/>
      <c r="P304" s="257"/>
      <c r="Q304" s="7">
        <v>1</v>
      </c>
      <c r="R304" s="374"/>
      <c r="S304" s="374"/>
      <c r="T304" s="374"/>
      <c r="U304" s="374"/>
      <c r="V304" s="374"/>
      <c r="W304" s="374"/>
      <c r="X304" s="374"/>
      <c r="Y304" s="374"/>
      <c r="Z304" s="374"/>
    </row>
    <row r="305" spans="1:26" s="1" customFormat="1" ht="30.75" customHeight="1" x14ac:dyDescent="0.2">
      <c r="A305" s="5"/>
      <c r="B305" s="79" t="s">
        <v>71</v>
      </c>
      <c r="C305" s="560" t="s">
        <v>3057</v>
      </c>
      <c r="D305" s="560"/>
      <c r="E305" s="560"/>
      <c r="F305" s="80"/>
      <c r="G305" s="80"/>
      <c r="H305" s="77"/>
      <c r="I305" s="255" t="s">
        <v>444</v>
      </c>
      <c r="J305" s="256"/>
      <c r="K305" s="256"/>
      <c r="L305" s="256"/>
      <c r="M305" s="256"/>
      <c r="N305" s="256"/>
      <c r="O305" s="256"/>
      <c r="P305" s="257"/>
      <c r="Q305" s="137">
        <v>1</v>
      </c>
      <c r="R305" s="374"/>
      <c r="S305" s="374"/>
      <c r="T305" s="374"/>
      <c r="U305" s="374"/>
      <c r="V305" s="374"/>
      <c r="W305" s="374"/>
      <c r="X305" s="374"/>
      <c r="Y305" s="374"/>
      <c r="Z305" s="374"/>
    </row>
    <row r="306" spans="1:26" s="1" customFormat="1" ht="45.75" customHeight="1" x14ac:dyDescent="0.2">
      <c r="A306" s="5"/>
      <c r="B306" s="79" t="s">
        <v>2274</v>
      </c>
      <c r="C306" s="521" t="s">
        <v>2095</v>
      </c>
      <c r="D306" s="522"/>
      <c r="E306" s="523"/>
      <c r="F306" s="120"/>
      <c r="G306" s="120"/>
      <c r="H306" s="123"/>
      <c r="I306" s="543" t="s">
        <v>2097</v>
      </c>
      <c r="J306" s="544"/>
      <c r="K306" s="544"/>
      <c r="L306" s="544"/>
      <c r="M306" s="544"/>
      <c r="N306" s="544"/>
      <c r="O306" s="544"/>
      <c r="P306" s="545"/>
      <c r="Q306" s="137">
        <v>1</v>
      </c>
      <c r="R306" s="374"/>
      <c r="S306" s="374"/>
      <c r="T306" s="374"/>
      <c r="U306" s="374"/>
      <c r="V306" s="374"/>
      <c r="W306" s="374"/>
      <c r="X306" s="374"/>
      <c r="Y306" s="374"/>
      <c r="Z306" s="374"/>
    </row>
    <row r="307" spans="1:26" s="1" customFormat="1" ht="46.5" customHeight="1" x14ac:dyDescent="0.2">
      <c r="A307" s="5"/>
      <c r="B307" s="79" t="s">
        <v>2275</v>
      </c>
      <c r="C307" s="521" t="s">
        <v>2096</v>
      </c>
      <c r="D307" s="522"/>
      <c r="E307" s="522"/>
      <c r="F307" s="120"/>
      <c r="G307" s="120"/>
      <c r="H307" s="123"/>
      <c r="I307" s="543" t="s">
        <v>2098</v>
      </c>
      <c r="J307" s="544"/>
      <c r="K307" s="544"/>
      <c r="L307" s="544"/>
      <c r="M307" s="544"/>
      <c r="N307" s="544"/>
      <c r="O307" s="544"/>
      <c r="P307" s="545"/>
      <c r="Q307" s="137">
        <v>1</v>
      </c>
      <c r="R307" s="374"/>
      <c r="S307" s="374"/>
      <c r="T307" s="374"/>
      <c r="U307" s="374"/>
      <c r="V307" s="374"/>
      <c r="W307" s="374"/>
      <c r="X307" s="374"/>
      <c r="Y307" s="374"/>
      <c r="Z307" s="374"/>
    </row>
    <row r="308" spans="1:26" s="1" customFormat="1" ht="27" customHeight="1" x14ac:dyDescent="0.2">
      <c r="B308" s="558" t="s">
        <v>92</v>
      </c>
      <c r="C308" s="559"/>
      <c r="D308" s="559"/>
      <c r="E308" s="559"/>
      <c r="F308" s="559"/>
      <c r="G308" s="559"/>
      <c r="H308" s="559"/>
      <c r="I308" s="559"/>
      <c r="J308" s="559"/>
      <c r="K308" s="559"/>
      <c r="L308" s="559"/>
      <c r="M308" s="559"/>
      <c r="N308" s="559"/>
      <c r="O308" s="559"/>
      <c r="P308" s="559"/>
      <c r="Q308" s="7">
        <f>COUNTIF(Q295:Q307,"N/A")</f>
        <v>0</v>
      </c>
      <c r="R308" s="567"/>
      <c r="S308" s="567"/>
      <c r="T308" s="567"/>
      <c r="U308" s="567"/>
      <c r="V308" s="567"/>
      <c r="W308" s="567"/>
      <c r="X308" s="567"/>
      <c r="Y308" s="567"/>
      <c r="Z308" s="567"/>
    </row>
    <row r="309" spans="1:26" s="1" customFormat="1" ht="27" customHeight="1" x14ac:dyDescent="0.2">
      <c r="B309" s="558" t="s">
        <v>812</v>
      </c>
      <c r="C309" s="559"/>
      <c r="D309" s="559"/>
      <c r="E309" s="559"/>
      <c r="F309" s="559"/>
      <c r="G309" s="559"/>
      <c r="H309" s="559"/>
      <c r="I309" s="559"/>
      <c r="J309" s="559"/>
      <c r="K309" s="559"/>
      <c r="L309" s="559"/>
      <c r="M309" s="559"/>
      <c r="N309" s="559"/>
      <c r="O309" s="559"/>
      <c r="P309" s="559"/>
      <c r="Q309" s="7">
        <f>COUNTIFS(H295:H307,"M",Q295:Q307,"N/A")</f>
        <v>0</v>
      </c>
      <c r="R309" s="381"/>
      <c r="S309" s="381"/>
      <c r="T309" s="381"/>
      <c r="U309" s="381"/>
      <c r="V309" s="381"/>
      <c r="W309" s="381"/>
      <c r="X309" s="381"/>
      <c r="Y309" s="381"/>
      <c r="Z309" s="381"/>
    </row>
    <row r="310" spans="1:26" s="1" customFormat="1" ht="26.25" customHeight="1" x14ac:dyDescent="0.2">
      <c r="B310" s="558" t="s">
        <v>813</v>
      </c>
      <c r="C310" s="559"/>
      <c r="D310" s="559"/>
      <c r="E310" s="559"/>
      <c r="F310" s="559"/>
      <c r="G310" s="559"/>
      <c r="H310" s="559"/>
      <c r="I310" s="559"/>
      <c r="J310" s="559"/>
      <c r="K310" s="559"/>
      <c r="L310" s="559"/>
      <c r="M310" s="559"/>
      <c r="N310" s="559"/>
      <c r="O310" s="559"/>
      <c r="P310" s="559"/>
      <c r="Q310" s="7">
        <f>COUNTIFS(H295:H307,"M",Q295:Q307,"1")</f>
        <v>1</v>
      </c>
      <c r="R310" s="381"/>
      <c r="S310" s="381"/>
      <c r="T310" s="381"/>
      <c r="U310" s="381"/>
      <c r="V310" s="381"/>
      <c r="W310" s="381"/>
      <c r="X310" s="381"/>
      <c r="Y310" s="381"/>
      <c r="Z310" s="381"/>
    </row>
    <row r="311" spans="1:26" s="1" customFormat="1" ht="27" customHeight="1" x14ac:dyDescent="0.2">
      <c r="B311" s="262" t="s">
        <v>93</v>
      </c>
      <c r="C311" s="263"/>
      <c r="D311" s="263"/>
      <c r="E311" s="263"/>
      <c r="F311" s="263"/>
      <c r="G311" s="263"/>
      <c r="H311" s="263"/>
      <c r="I311" s="263"/>
      <c r="J311" s="263"/>
      <c r="K311" s="263"/>
      <c r="L311" s="263"/>
      <c r="M311" s="263"/>
      <c r="N311" s="263"/>
      <c r="O311" s="263"/>
      <c r="P311" s="263"/>
      <c r="Q311" s="7">
        <f>SUM(Q295:Q307)</f>
        <v>12</v>
      </c>
      <c r="R311" s="381"/>
      <c r="S311" s="381"/>
      <c r="T311" s="381"/>
      <c r="U311" s="381"/>
      <c r="V311" s="381"/>
      <c r="W311" s="381"/>
      <c r="X311" s="381"/>
      <c r="Y311" s="381"/>
      <c r="Z311" s="381"/>
    </row>
    <row r="312" spans="1:26" s="1" customFormat="1" ht="24.95" customHeight="1" x14ac:dyDescent="0.2">
      <c r="B312" s="71" t="s">
        <v>1126</v>
      </c>
      <c r="C312" s="414" t="s">
        <v>828</v>
      </c>
      <c r="D312" s="415"/>
      <c r="E312" s="415"/>
      <c r="F312" s="415"/>
      <c r="G312" s="415"/>
      <c r="H312" s="415"/>
      <c r="I312" s="415"/>
      <c r="J312" s="415"/>
      <c r="K312" s="415"/>
      <c r="L312" s="415"/>
      <c r="M312" s="415"/>
      <c r="N312" s="415"/>
      <c r="O312" s="415"/>
      <c r="P312" s="416"/>
      <c r="Q312" s="200"/>
      <c r="R312" s="577"/>
      <c r="S312" s="577"/>
      <c r="T312" s="577"/>
      <c r="U312" s="577"/>
      <c r="V312" s="577"/>
      <c r="W312" s="577"/>
      <c r="X312" s="577"/>
      <c r="Y312" s="577"/>
      <c r="Z312" s="577"/>
    </row>
    <row r="313" spans="1:26" s="1" customFormat="1" ht="20.25" customHeight="1" x14ac:dyDescent="0.2">
      <c r="A313" s="5"/>
      <c r="B313" s="79" t="s">
        <v>2276</v>
      </c>
      <c r="C313" s="560" t="s">
        <v>1058</v>
      </c>
      <c r="D313" s="560"/>
      <c r="E313" s="560"/>
      <c r="F313" s="80"/>
      <c r="G313" s="80"/>
      <c r="H313" s="83"/>
      <c r="I313" s="255" t="s">
        <v>444</v>
      </c>
      <c r="J313" s="256"/>
      <c r="K313" s="256"/>
      <c r="L313" s="256"/>
      <c r="M313" s="256"/>
      <c r="N313" s="256"/>
      <c r="O313" s="256"/>
      <c r="P313" s="257"/>
      <c r="Q313" s="7">
        <v>1</v>
      </c>
      <c r="R313" s="374"/>
      <c r="S313" s="374"/>
      <c r="T313" s="374"/>
      <c r="U313" s="374"/>
      <c r="V313" s="374"/>
      <c r="W313" s="374"/>
      <c r="X313" s="374"/>
      <c r="Y313" s="374"/>
      <c r="Z313" s="374"/>
    </row>
    <row r="314" spans="1:26" s="1" customFormat="1" ht="20.25" customHeight="1" x14ac:dyDescent="0.2">
      <c r="A314" s="5"/>
      <c r="B314" s="79" t="s">
        <v>2277</v>
      </c>
      <c r="C314" s="560" t="s">
        <v>1060</v>
      </c>
      <c r="D314" s="560"/>
      <c r="E314" s="560"/>
      <c r="F314" s="80"/>
      <c r="G314" s="80"/>
      <c r="H314" s="83"/>
      <c r="I314" s="555" t="s">
        <v>1061</v>
      </c>
      <c r="J314" s="556" t="s">
        <v>1062</v>
      </c>
      <c r="K314" s="556" t="s">
        <v>1062</v>
      </c>
      <c r="L314" s="556" t="s">
        <v>1062</v>
      </c>
      <c r="M314" s="556" t="s">
        <v>1062</v>
      </c>
      <c r="N314" s="556" t="s">
        <v>1062</v>
      </c>
      <c r="O314" s="556" t="s">
        <v>1062</v>
      </c>
      <c r="P314" s="557" t="s">
        <v>1062</v>
      </c>
      <c r="Q314" s="7">
        <v>1</v>
      </c>
      <c r="R314" s="374"/>
      <c r="S314" s="374"/>
      <c r="T314" s="374"/>
      <c r="U314" s="374"/>
      <c r="V314" s="374"/>
      <c r="W314" s="374"/>
      <c r="X314" s="374"/>
      <c r="Y314" s="374"/>
      <c r="Z314" s="374"/>
    </row>
    <row r="315" spans="1:26" s="1" customFormat="1" ht="30.75" customHeight="1" x14ac:dyDescent="0.2">
      <c r="A315" s="5"/>
      <c r="B315" s="79" t="s">
        <v>2278</v>
      </c>
      <c r="C315" s="560" t="s">
        <v>1063</v>
      </c>
      <c r="D315" s="560"/>
      <c r="E315" s="560"/>
      <c r="F315" s="80"/>
      <c r="G315" s="80"/>
      <c r="H315" s="83"/>
      <c r="I315" s="555" t="s">
        <v>1064</v>
      </c>
      <c r="J315" s="556" t="s">
        <v>1065</v>
      </c>
      <c r="K315" s="556" t="s">
        <v>1065</v>
      </c>
      <c r="L315" s="556" t="s">
        <v>1065</v>
      </c>
      <c r="M315" s="556" t="s">
        <v>1065</v>
      </c>
      <c r="N315" s="556" t="s">
        <v>1065</v>
      </c>
      <c r="O315" s="556" t="s">
        <v>1065</v>
      </c>
      <c r="P315" s="557" t="s">
        <v>1065</v>
      </c>
      <c r="Q315" s="7">
        <v>1</v>
      </c>
      <c r="R315" s="374"/>
      <c r="S315" s="374"/>
      <c r="T315" s="374"/>
      <c r="U315" s="374"/>
      <c r="V315" s="374"/>
      <c r="W315" s="374"/>
      <c r="X315" s="374"/>
      <c r="Y315" s="374"/>
      <c r="Z315" s="374"/>
    </row>
    <row r="316" spans="1:26" s="1" customFormat="1" ht="30.75" customHeight="1" x14ac:dyDescent="0.2">
      <c r="A316" s="5"/>
      <c r="B316" s="79" t="s">
        <v>2279</v>
      </c>
      <c r="C316" s="560" t="s">
        <v>1959</v>
      </c>
      <c r="D316" s="560"/>
      <c r="E316" s="560"/>
      <c r="F316" s="80"/>
      <c r="G316" s="80"/>
      <c r="H316" s="82"/>
      <c r="I316" s="555" t="s">
        <v>1066</v>
      </c>
      <c r="J316" s="556" t="s">
        <v>1067</v>
      </c>
      <c r="K316" s="556" t="s">
        <v>1067</v>
      </c>
      <c r="L316" s="556" t="s">
        <v>1067</v>
      </c>
      <c r="M316" s="556" t="s">
        <v>1067</v>
      </c>
      <c r="N316" s="556" t="s">
        <v>1067</v>
      </c>
      <c r="O316" s="556" t="s">
        <v>1067</v>
      </c>
      <c r="P316" s="557" t="s">
        <v>1067</v>
      </c>
      <c r="Q316" s="65"/>
      <c r="R316" s="374"/>
      <c r="S316" s="374"/>
      <c r="T316" s="374"/>
      <c r="U316" s="374"/>
      <c r="V316" s="374"/>
      <c r="W316" s="374"/>
      <c r="X316" s="374"/>
      <c r="Y316" s="374"/>
      <c r="Z316" s="374"/>
    </row>
    <row r="317" spans="1:26" s="1" customFormat="1" ht="19.5" customHeight="1" x14ac:dyDescent="0.2">
      <c r="A317" s="5"/>
      <c r="B317" s="79" t="s">
        <v>55</v>
      </c>
      <c r="C317" s="560" t="s">
        <v>3058</v>
      </c>
      <c r="D317" s="560"/>
      <c r="E317" s="560"/>
      <c r="F317" s="80"/>
      <c r="G317" s="80"/>
      <c r="H317" s="83"/>
      <c r="I317" s="255" t="s">
        <v>444</v>
      </c>
      <c r="J317" s="256"/>
      <c r="K317" s="256"/>
      <c r="L317" s="256"/>
      <c r="M317" s="256"/>
      <c r="N317" s="256"/>
      <c r="O317" s="256"/>
      <c r="P317" s="257"/>
      <c r="Q317" s="7">
        <v>1</v>
      </c>
      <c r="R317" s="374"/>
      <c r="S317" s="374"/>
      <c r="T317" s="374"/>
      <c r="U317" s="374"/>
      <c r="V317" s="374"/>
      <c r="W317" s="374"/>
      <c r="X317" s="374"/>
      <c r="Y317" s="374"/>
      <c r="Z317" s="374"/>
    </row>
    <row r="318" spans="1:26" s="1" customFormat="1" ht="20.25" customHeight="1" x14ac:dyDescent="0.2">
      <c r="A318" s="5"/>
      <c r="B318" s="79" t="s">
        <v>58</v>
      </c>
      <c r="C318" s="560" t="s">
        <v>3059</v>
      </c>
      <c r="D318" s="560"/>
      <c r="E318" s="560"/>
      <c r="F318" s="80"/>
      <c r="G318" s="80"/>
      <c r="H318" s="83"/>
      <c r="I318" s="255" t="s">
        <v>444</v>
      </c>
      <c r="J318" s="256"/>
      <c r="K318" s="256"/>
      <c r="L318" s="256"/>
      <c r="M318" s="256"/>
      <c r="N318" s="256"/>
      <c r="O318" s="256"/>
      <c r="P318" s="257"/>
      <c r="Q318" s="7">
        <v>1</v>
      </c>
      <c r="R318" s="374"/>
      <c r="S318" s="374"/>
      <c r="T318" s="374"/>
      <c r="U318" s="374"/>
      <c r="V318" s="374"/>
      <c r="W318" s="374"/>
      <c r="X318" s="374"/>
      <c r="Y318" s="374"/>
      <c r="Z318" s="374"/>
    </row>
    <row r="319" spans="1:26" s="1" customFormat="1" ht="20.25" customHeight="1" x14ac:dyDescent="0.2">
      <c r="A319" s="5"/>
      <c r="B319" s="79" t="s">
        <v>59</v>
      </c>
      <c r="C319" s="560" t="s">
        <v>3060</v>
      </c>
      <c r="D319" s="560"/>
      <c r="E319" s="560"/>
      <c r="F319" s="80"/>
      <c r="G319" s="80"/>
      <c r="H319" s="83"/>
      <c r="I319" s="255" t="s">
        <v>444</v>
      </c>
      <c r="J319" s="256"/>
      <c r="K319" s="256"/>
      <c r="L319" s="256"/>
      <c r="M319" s="256"/>
      <c r="N319" s="256"/>
      <c r="O319" s="256"/>
      <c r="P319" s="257"/>
      <c r="Q319" s="7">
        <v>1</v>
      </c>
      <c r="R319" s="374"/>
      <c r="S319" s="374"/>
      <c r="T319" s="374"/>
      <c r="U319" s="374"/>
      <c r="V319" s="374"/>
      <c r="W319" s="374"/>
      <c r="X319" s="374"/>
      <c r="Y319" s="374"/>
      <c r="Z319" s="374"/>
    </row>
    <row r="320" spans="1:26" s="1" customFormat="1" ht="20.25" customHeight="1" x14ac:dyDescent="0.2">
      <c r="A320" s="5"/>
      <c r="B320" s="79" t="s">
        <v>61</v>
      </c>
      <c r="C320" s="560" t="s">
        <v>3061</v>
      </c>
      <c r="D320" s="560"/>
      <c r="E320" s="560"/>
      <c r="F320" s="80"/>
      <c r="G320" s="80"/>
      <c r="H320" s="83"/>
      <c r="I320" s="255" t="s">
        <v>444</v>
      </c>
      <c r="J320" s="256"/>
      <c r="K320" s="256"/>
      <c r="L320" s="256"/>
      <c r="M320" s="256"/>
      <c r="N320" s="256"/>
      <c r="O320" s="256"/>
      <c r="P320" s="257"/>
      <c r="Q320" s="7">
        <v>1</v>
      </c>
      <c r="R320" s="374"/>
      <c r="S320" s="374"/>
      <c r="T320" s="374"/>
      <c r="U320" s="374"/>
      <c r="V320" s="374"/>
      <c r="W320" s="374"/>
      <c r="X320" s="374"/>
      <c r="Y320" s="374"/>
      <c r="Z320" s="374"/>
    </row>
    <row r="321" spans="1:26" s="1" customFormat="1" ht="20.25" customHeight="1" x14ac:dyDescent="0.2">
      <c r="A321" s="5"/>
      <c r="B321" s="79" t="s">
        <v>63</v>
      </c>
      <c r="C321" s="560" t="s">
        <v>3062</v>
      </c>
      <c r="D321" s="560"/>
      <c r="E321" s="560"/>
      <c r="F321" s="80"/>
      <c r="G321" s="80"/>
      <c r="H321" s="83"/>
      <c r="I321" s="255" t="s">
        <v>444</v>
      </c>
      <c r="J321" s="256"/>
      <c r="K321" s="256"/>
      <c r="L321" s="256"/>
      <c r="M321" s="256"/>
      <c r="N321" s="256"/>
      <c r="O321" s="256"/>
      <c r="P321" s="257"/>
      <c r="Q321" s="7">
        <v>1</v>
      </c>
      <c r="R321" s="374"/>
      <c r="S321" s="374"/>
      <c r="T321" s="374"/>
      <c r="U321" s="374"/>
      <c r="V321" s="374"/>
      <c r="W321" s="374"/>
      <c r="X321" s="374"/>
      <c r="Y321" s="374"/>
      <c r="Z321" s="374"/>
    </row>
    <row r="322" spans="1:26" s="1" customFormat="1" ht="30.75" customHeight="1" x14ac:dyDescent="0.2">
      <c r="A322" s="5"/>
      <c r="B322" s="79" t="s">
        <v>65</v>
      </c>
      <c r="C322" s="560" t="s">
        <v>3063</v>
      </c>
      <c r="D322" s="560"/>
      <c r="E322" s="560"/>
      <c r="F322" s="80"/>
      <c r="G322" s="80"/>
      <c r="H322" s="83"/>
      <c r="I322" s="255" t="s">
        <v>444</v>
      </c>
      <c r="J322" s="256"/>
      <c r="K322" s="256"/>
      <c r="L322" s="256"/>
      <c r="M322" s="256"/>
      <c r="N322" s="256"/>
      <c r="O322" s="256"/>
      <c r="P322" s="257"/>
      <c r="Q322" s="7">
        <v>1</v>
      </c>
      <c r="R322" s="374"/>
      <c r="S322" s="374"/>
      <c r="T322" s="374"/>
      <c r="U322" s="374"/>
      <c r="V322" s="374"/>
      <c r="W322" s="374"/>
      <c r="X322" s="374"/>
      <c r="Y322" s="374"/>
      <c r="Z322" s="374"/>
    </row>
    <row r="323" spans="1:26" s="1" customFormat="1" ht="20.25" customHeight="1" x14ac:dyDescent="0.2">
      <c r="A323" s="5"/>
      <c r="B323" s="79" t="s">
        <v>68</v>
      </c>
      <c r="C323" s="560" t="s">
        <v>3064</v>
      </c>
      <c r="D323" s="560"/>
      <c r="E323" s="560"/>
      <c r="F323" s="80"/>
      <c r="G323" s="80"/>
      <c r="H323" s="83"/>
      <c r="I323" s="255" t="s">
        <v>444</v>
      </c>
      <c r="J323" s="256"/>
      <c r="K323" s="256"/>
      <c r="L323" s="256"/>
      <c r="M323" s="256"/>
      <c r="N323" s="256"/>
      <c r="O323" s="256"/>
      <c r="P323" s="257"/>
      <c r="Q323" s="7">
        <v>1</v>
      </c>
      <c r="R323" s="374"/>
      <c r="S323" s="374"/>
      <c r="T323" s="374"/>
      <c r="U323" s="374"/>
      <c r="V323" s="374"/>
      <c r="W323" s="374"/>
      <c r="X323" s="374"/>
      <c r="Y323" s="374"/>
      <c r="Z323" s="374"/>
    </row>
    <row r="324" spans="1:26" s="1" customFormat="1" ht="20.25" customHeight="1" x14ac:dyDescent="0.2">
      <c r="A324" s="5"/>
      <c r="B324" s="79" t="s">
        <v>71</v>
      </c>
      <c r="C324" s="560" t="s">
        <v>3065</v>
      </c>
      <c r="D324" s="560"/>
      <c r="E324" s="560"/>
      <c r="F324" s="80"/>
      <c r="G324" s="80"/>
      <c r="H324" s="83"/>
      <c r="I324" s="255" t="s">
        <v>444</v>
      </c>
      <c r="J324" s="256"/>
      <c r="K324" s="256"/>
      <c r="L324" s="256"/>
      <c r="M324" s="256"/>
      <c r="N324" s="256"/>
      <c r="O324" s="256"/>
      <c r="P324" s="257"/>
      <c r="Q324" s="7">
        <v>1</v>
      </c>
      <c r="R324" s="374"/>
      <c r="S324" s="374"/>
      <c r="T324" s="374"/>
      <c r="U324" s="374"/>
      <c r="V324" s="374"/>
      <c r="W324" s="374"/>
      <c r="X324" s="374"/>
      <c r="Y324" s="374"/>
      <c r="Z324" s="374"/>
    </row>
    <row r="325" spans="1:26" s="1" customFormat="1" ht="20.25" customHeight="1" x14ac:dyDescent="0.2">
      <c r="A325" s="5"/>
      <c r="B325" s="79" t="s">
        <v>74</v>
      </c>
      <c r="C325" s="560" t="s">
        <v>3066</v>
      </c>
      <c r="D325" s="560"/>
      <c r="E325" s="560"/>
      <c r="F325" s="80"/>
      <c r="G325" s="80"/>
      <c r="H325" s="83"/>
      <c r="I325" s="255" t="s">
        <v>444</v>
      </c>
      <c r="J325" s="256"/>
      <c r="K325" s="256"/>
      <c r="L325" s="256"/>
      <c r="M325" s="256"/>
      <c r="N325" s="256"/>
      <c r="O325" s="256"/>
      <c r="P325" s="257"/>
      <c r="Q325" s="7">
        <v>1</v>
      </c>
      <c r="R325" s="374"/>
      <c r="S325" s="374"/>
      <c r="T325" s="374"/>
      <c r="U325" s="374"/>
      <c r="V325" s="374"/>
      <c r="W325" s="374"/>
      <c r="X325" s="374"/>
      <c r="Y325" s="374"/>
      <c r="Z325" s="374"/>
    </row>
    <row r="326" spans="1:26" s="1" customFormat="1" ht="19.5" customHeight="1" x14ac:dyDescent="0.2">
      <c r="A326" s="5"/>
      <c r="B326" s="79" t="s">
        <v>76</v>
      </c>
      <c r="C326" s="560" t="s">
        <v>3067</v>
      </c>
      <c r="D326" s="560"/>
      <c r="E326" s="560"/>
      <c r="F326" s="80"/>
      <c r="G326" s="80"/>
      <c r="H326" s="83"/>
      <c r="I326" s="255" t="s">
        <v>444</v>
      </c>
      <c r="J326" s="256"/>
      <c r="K326" s="256"/>
      <c r="L326" s="256"/>
      <c r="M326" s="256"/>
      <c r="N326" s="256"/>
      <c r="O326" s="256"/>
      <c r="P326" s="257"/>
      <c r="Q326" s="7">
        <v>1</v>
      </c>
      <c r="R326" s="374"/>
      <c r="S326" s="374"/>
      <c r="T326" s="374"/>
      <c r="U326" s="374"/>
      <c r="V326" s="374"/>
      <c r="W326" s="374"/>
      <c r="X326" s="374"/>
      <c r="Y326" s="374"/>
      <c r="Z326" s="374"/>
    </row>
    <row r="327" spans="1:26" s="1" customFormat="1" ht="20.25" customHeight="1" x14ac:dyDescent="0.2">
      <c r="A327" s="5"/>
      <c r="B327" s="79" t="s">
        <v>79</v>
      </c>
      <c r="C327" s="560" t="s">
        <v>3382</v>
      </c>
      <c r="D327" s="560"/>
      <c r="E327" s="560"/>
      <c r="F327" s="80"/>
      <c r="G327" s="80"/>
      <c r="H327" s="83"/>
      <c r="I327" s="555" t="s">
        <v>3069</v>
      </c>
      <c r="J327" s="556" t="s">
        <v>1068</v>
      </c>
      <c r="K327" s="556" t="s">
        <v>1068</v>
      </c>
      <c r="L327" s="556" t="s">
        <v>1068</v>
      </c>
      <c r="M327" s="556" t="s">
        <v>1068</v>
      </c>
      <c r="N327" s="556" t="s">
        <v>1068</v>
      </c>
      <c r="O327" s="556" t="s">
        <v>1068</v>
      </c>
      <c r="P327" s="557" t="s">
        <v>1068</v>
      </c>
      <c r="Q327" s="7">
        <v>1</v>
      </c>
      <c r="R327" s="374"/>
      <c r="S327" s="374"/>
      <c r="T327" s="374"/>
      <c r="U327" s="374"/>
      <c r="V327" s="374"/>
      <c r="W327" s="374"/>
      <c r="X327" s="374"/>
      <c r="Y327" s="374"/>
      <c r="Z327" s="374"/>
    </row>
    <row r="328" spans="1:26" s="1" customFormat="1" ht="20.25" customHeight="1" x14ac:dyDescent="0.2">
      <c r="A328" s="5"/>
      <c r="B328" s="79" t="s">
        <v>82</v>
      </c>
      <c r="C328" s="560" t="s">
        <v>3068</v>
      </c>
      <c r="D328" s="560"/>
      <c r="E328" s="560"/>
      <c r="F328" s="80"/>
      <c r="G328" s="80"/>
      <c r="H328" s="83"/>
      <c r="I328" s="255" t="s">
        <v>444</v>
      </c>
      <c r="J328" s="256"/>
      <c r="K328" s="256"/>
      <c r="L328" s="256"/>
      <c r="M328" s="256"/>
      <c r="N328" s="256"/>
      <c r="O328" s="256"/>
      <c r="P328" s="257"/>
      <c r="Q328" s="7">
        <v>1</v>
      </c>
      <c r="R328" s="374"/>
      <c r="S328" s="374"/>
      <c r="T328" s="374"/>
      <c r="U328" s="374"/>
      <c r="V328" s="374"/>
      <c r="W328" s="374"/>
      <c r="X328" s="374"/>
      <c r="Y328" s="374"/>
      <c r="Z328" s="374"/>
    </row>
    <row r="329" spans="1:26" s="1" customFormat="1" ht="30.75" customHeight="1" x14ac:dyDescent="0.2">
      <c r="A329" s="5"/>
      <c r="B329" s="79" t="s">
        <v>2280</v>
      </c>
      <c r="C329" s="560" t="s">
        <v>1069</v>
      </c>
      <c r="D329" s="560"/>
      <c r="E329" s="560"/>
      <c r="F329" s="80"/>
      <c r="G329" s="80"/>
      <c r="H329" s="83"/>
      <c r="I329" s="555" t="s">
        <v>1960</v>
      </c>
      <c r="J329" s="556"/>
      <c r="K329" s="556"/>
      <c r="L329" s="556"/>
      <c r="M329" s="556"/>
      <c r="N329" s="556"/>
      <c r="O329" s="556"/>
      <c r="P329" s="557"/>
      <c r="Q329" s="7">
        <v>1</v>
      </c>
      <c r="R329" s="374"/>
      <c r="S329" s="374"/>
      <c r="T329" s="374"/>
      <c r="U329" s="374"/>
      <c r="V329" s="374"/>
      <c r="W329" s="374"/>
      <c r="X329" s="374"/>
      <c r="Y329" s="374"/>
      <c r="Z329" s="374"/>
    </row>
    <row r="330" spans="1:26" s="1" customFormat="1" ht="76.5" customHeight="1" x14ac:dyDescent="0.2">
      <c r="A330" s="5"/>
      <c r="B330" s="79" t="s">
        <v>2281</v>
      </c>
      <c r="C330" s="560" t="s">
        <v>1071</v>
      </c>
      <c r="D330" s="560"/>
      <c r="E330" s="560"/>
      <c r="F330" s="80"/>
      <c r="G330" s="80"/>
      <c r="H330" s="83"/>
      <c r="I330" s="555" t="s">
        <v>1961</v>
      </c>
      <c r="J330" s="556" t="s">
        <v>1070</v>
      </c>
      <c r="K330" s="556" t="s">
        <v>1070</v>
      </c>
      <c r="L330" s="556" t="s">
        <v>1070</v>
      </c>
      <c r="M330" s="556" t="s">
        <v>1070</v>
      </c>
      <c r="N330" s="556" t="s">
        <v>1070</v>
      </c>
      <c r="O330" s="556" t="s">
        <v>1070</v>
      </c>
      <c r="P330" s="557" t="s">
        <v>1070</v>
      </c>
      <c r="Q330" s="7">
        <v>1</v>
      </c>
      <c r="R330" s="374"/>
      <c r="S330" s="374"/>
      <c r="T330" s="374"/>
      <c r="U330" s="374"/>
      <c r="V330" s="374"/>
      <c r="W330" s="374"/>
      <c r="X330" s="374"/>
      <c r="Y330" s="374"/>
      <c r="Z330" s="374"/>
    </row>
    <row r="331" spans="1:26" s="1" customFormat="1" ht="47.25" customHeight="1" x14ac:dyDescent="0.2">
      <c r="A331" s="5"/>
      <c r="B331" s="79" t="s">
        <v>2282</v>
      </c>
      <c r="C331" s="560" t="s">
        <v>1072</v>
      </c>
      <c r="D331" s="560"/>
      <c r="E331" s="560"/>
      <c r="F331" s="80"/>
      <c r="G331" s="80"/>
      <c r="H331" s="83"/>
      <c r="I331" s="555" t="s">
        <v>1073</v>
      </c>
      <c r="J331" s="556" t="s">
        <v>1074</v>
      </c>
      <c r="K331" s="556" t="s">
        <v>1074</v>
      </c>
      <c r="L331" s="556" t="s">
        <v>1074</v>
      </c>
      <c r="M331" s="556" t="s">
        <v>1074</v>
      </c>
      <c r="N331" s="556" t="s">
        <v>1074</v>
      </c>
      <c r="O331" s="556" t="s">
        <v>1074</v>
      </c>
      <c r="P331" s="557" t="s">
        <v>1074</v>
      </c>
      <c r="Q331" s="7">
        <v>1</v>
      </c>
      <c r="R331" s="374"/>
      <c r="S331" s="374"/>
      <c r="T331" s="374"/>
      <c r="U331" s="374"/>
      <c r="V331" s="374"/>
      <c r="W331" s="374"/>
      <c r="X331" s="374"/>
      <c r="Y331" s="374"/>
      <c r="Z331" s="374"/>
    </row>
    <row r="332" spans="1:26" s="1" customFormat="1" ht="30.75" customHeight="1" x14ac:dyDescent="0.2">
      <c r="A332" s="5"/>
      <c r="B332" s="79" t="s">
        <v>2283</v>
      </c>
      <c r="C332" s="560" t="s">
        <v>1075</v>
      </c>
      <c r="D332" s="560"/>
      <c r="E332" s="560"/>
      <c r="F332" s="80"/>
      <c r="G332" s="80"/>
      <c r="H332" s="83"/>
      <c r="I332" s="255" t="s">
        <v>444</v>
      </c>
      <c r="J332" s="256"/>
      <c r="K332" s="256"/>
      <c r="L332" s="256"/>
      <c r="M332" s="256"/>
      <c r="N332" s="256"/>
      <c r="O332" s="256"/>
      <c r="P332" s="257"/>
      <c r="Q332" s="7">
        <v>1</v>
      </c>
      <c r="R332" s="374"/>
      <c r="S332" s="374"/>
      <c r="T332" s="374"/>
      <c r="U332" s="374"/>
      <c r="V332" s="374"/>
      <c r="W332" s="374"/>
      <c r="X332" s="374"/>
      <c r="Y332" s="374"/>
      <c r="Z332" s="374"/>
    </row>
    <row r="333" spans="1:26" s="1" customFormat="1" ht="26.25" customHeight="1" x14ac:dyDescent="0.2">
      <c r="B333" s="558" t="s">
        <v>92</v>
      </c>
      <c r="C333" s="559"/>
      <c r="D333" s="559"/>
      <c r="E333" s="559"/>
      <c r="F333" s="559"/>
      <c r="G333" s="559"/>
      <c r="H333" s="559"/>
      <c r="I333" s="559"/>
      <c r="J333" s="559"/>
      <c r="K333" s="559"/>
      <c r="L333" s="559"/>
      <c r="M333" s="559"/>
      <c r="N333" s="559"/>
      <c r="O333" s="559"/>
      <c r="P333" s="559"/>
      <c r="Q333" s="7">
        <f>COUNTIF(Q313:Q332,"N/A")</f>
        <v>0</v>
      </c>
      <c r="R333" s="567"/>
      <c r="S333" s="567"/>
      <c r="T333" s="567"/>
      <c r="U333" s="567"/>
      <c r="V333" s="567"/>
      <c r="W333" s="567"/>
      <c r="X333" s="567"/>
      <c r="Y333" s="567"/>
      <c r="Z333" s="567"/>
    </row>
    <row r="334" spans="1:26" s="1" customFormat="1" ht="26.25" customHeight="1" x14ac:dyDescent="0.2">
      <c r="B334" s="558" t="s">
        <v>812</v>
      </c>
      <c r="C334" s="559"/>
      <c r="D334" s="559"/>
      <c r="E334" s="559"/>
      <c r="F334" s="559"/>
      <c r="G334" s="559"/>
      <c r="H334" s="559"/>
      <c r="I334" s="559"/>
      <c r="J334" s="559"/>
      <c r="K334" s="559"/>
      <c r="L334" s="559"/>
      <c r="M334" s="559"/>
      <c r="N334" s="559"/>
      <c r="O334" s="559"/>
      <c r="P334" s="559"/>
      <c r="Q334" s="7">
        <f>COUNTIFS(H313:H332,"M",Q313:Q332,"N/A")</f>
        <v>0</v>
      </c>
      <c r="R334" s="381"/>
      <c r="S334" s="381"/>
      <c r="T334" s="381"/>
      <c r="U334" s="381"/>
      <c r="V334" s="381"/>
      <c r="W334" s="381"/>
      <c r="X334" s="381"/>
      <c r="Y334" s="381"/>
      <c r="Z334" s="381"/>
    </row>
    <row r="335" spans="1:26" s="1" customFormat="1" ht="26.25" customHeight="1" x14ac:dyDescent="0.2">
      <c r="B335" s="558" t="s">
        <v>813</v>
      </c>
      <c r="C335" s="559"/>
      <c r="D335" s="559"/>
      <c r="E335" s="559"/>
      <c r="F335" s="559"/>
      <c r="G335" s="559"/>
      <c r="H335" s="559"/>
      <c r="I335" s="559"/>
      <c r="J335" s="559"/>
      <c r="K335" s="559"/>
      <c r="L335" s="559"/>
      <c r="M335" s="559"/>
      <c r="N335" s="559"/>
      <c r="O335" s="559"/>
      <c r="P335" s="559"/>
      <c r="Q335" s="7">
        <f>COUNTIFS(H313:H332,"M",Q313:Q332,"1")</f>
        <v>0</v>
      </c>
      <c r="R335" s="381"/>
      <c r="S335" s="381"/>
      <c r="T335" s="381"/>
      <c r="U335" s="381"/>
      <c r="V335" s="381"/>
      <c r="W335" s="381"/>
      <c r="X335" s="381"/>
      <c r="Y335" s="381"/>
      <c r="Z335" s="381"/>
    </row>
    <row r="336" spans="1:26" s="1" customFormat="1" ht="27" customHeight="1" x14ac:dyDescent="0.2">
      <c r="B336" s="262" t="s">
        <v>93</v>
      </c>
      <c r="C336" s="263"/>
      <c r="D336" s="263"/>
      <c r="E336" s="263"/>
      <c r="F336" s="263"/>
      <c r="G336" s="263"/>
      <c r="H336" s="263"/>
      <c r="I336" s="263"/>
      <c r="J336" s="263"/>
      <c r="K336" s="263"/>
      <c r="L336" s="263"/>
      <c r="M336" s="263"/>
      <c r="N336" s="263"/>
      <c r="O336" s="263"/>
      <c r="P336" s="263"/>
      <c r="Q336" s="7">
        <f>SUM(Q313:Q332)</f>
        <v>19</v>
      </c>
      <c r="R336" s="381"/>
      <c r="S336" s="381"/>
      <c r="T336" s="381"/>
      <c r="U336" s="381"/>
      <c r="V336" s="381"/>
      <c r="W336" s="381"/>
      <c r="X336" s="381"/>
      <c r="Y336" s="381"/>
      <c r="Z336" s="381"/>
    </row>
    <row r="337" spans="1:26" s="1" customFormat="1" ht="20.25" customHeight="1" x14ac:dyDescent="0.2">
      <c r="B337" s="70" t="s">
        <v>1130</v>
      </c>
      <c r="C337" s="414" t="s">
        <v>667</v>
      </c>
      <c r="D337" s="415"/>
      <c r="E337" s="415"/>
      <c r="F337" s="415"/>
      <c r="G337" s="415"/>
      <c r="H337" s="415"/>
      <c r="I337" s="415"/>
      <c r="J337" s="415"/>
      <c r="K337" s="415"/>
      <c r="L337" s="415"/>
      <c r="M337" s="415"/>
      <c r="N337" s="415"/>
      <c r="O337" s="415"/>
      <c r="P337" s="416"/>
      <c r="Q337" s="200"/>
      <c r="R337" s="577"/>
      <c r="S337" s="577"/>
      <c r="T337" s="577"/>
      <c r="U337" s="577"/>
      <c r="V337" s="577"/>
      <c r="W337" s="577"/>
      <c r="X337" s="577"/>
      <c r="Y337" s="577"/>
      <c r="Z337" s="577"/>
    </row>
    <row r="338" spans="1:26" s="1" customFormat="1" ht="20.25" customHeight="1" x14ac:dyDescent="0.2">
      <c r="A338" s="5"/>
      <c r="B338" s="78" t="s">
        <v>1131</v>
      </c>
      <c r="C338" s="574" t="s">
        <v>394</v>
      </c>
      <c r="D338" s="575"/>
      <c r="E338" s="575"/>
      <c r="F338" s="575"/>
      <c r="G338" s="575"/>
      <c r="H338" s="575"/>
      <c r="I338" s="575"/>
      <c r="J338" s="575"/>
      <c r="K338" s="575"/>
      <c r="L338" s="575"/>
      <c r="M338" s="575"/>
      <c r="N338" s="575"/>
      <c r="O338" s="575"/>
      <c r="P338" s="576"/>
      <c r="Q338" s="108"/>
      <c r="R338" s="604"/>
      <c r="S338" s="604"/>
      <c r="T338" s="604"/>
      <c r="U338" s="604"/>
      <c r="V338" s="604"/>
      <c r="W338" s="604"/>
      <c r="X338" s="604"/>
      <c r="Y338" s="604"/>
      <c r="Z338" s="604"/>
    </row>
    <row r="339" spans="1:26" s="1" customFormat="1" ht="44.25" customHeight="1" x14ac:dyDescent="0.2">
      <c r="A339" s="5"/>
      <c r="B339" s="79" t="s">
        <v>2284</v>
      </c>
      <c r="C339" s="560" t="s">
        <v>1076</v>
      </c>
      <c r="D339" s="560"/>
      <c r="E339" s="560"/>
      <c r="F339" s="80"/>
      <c r="G339" s="80"/>
      <c r="H339" s="83"/>
      <c r="I339" s="555" t="s">
        <v>1077</v>
      </c>
      <c r="J339" s="556"/>
      <c r="K339" s="556"/>
      <c r="L339" s="556"/>
      <c r="M339" s="556"/>
      <c r="N339" s="556"/>
      <c r="O339" s="556"/>
      <c r="P339" s="557"/>
      <c r="Q339" s="7">
        <v>1</v>
      </c>
      <c r="R339" s="374"/>
      <c r="S339" s="374"/>
      <c r="T339" s="374"/>
      <c r="U339" s="374"/>
      <c r="V339" s="374"/>
      <c r="W339" s="374"/>
      <c r="X339" s="374"/>
      <c r="Y339" s="374"/>
      <c r="Z339" s="374"/>
    </row>
    <row r="340" spans="1:26" s="1" customFormat="1" ht="27" customHeight="1" x14ac:dyDescent="0.2">
      <c r="B340" s="558" t="s">
        <v>92</v>
      </c>
      <c r="C340" s="559"/>
      <c r="D340" s="559"/>
      <c r="E340" s="559"/>
      <c r="F340" s="559"/>
      <c r="G340" s="559"/>
      <c r="H340" s="559"/>
      <c r="I340" s="559"/>
      <c r="J340" s="559"/>
      <c r="K340" s="559"/>
      <c r="L340" s="559"/>
      <c r="M340" s="559"/>
      <c r="N340" s="559"/>
      <c r="O340" s="559"/>
      <c r="P340" s="559"/>
      <c r="Q340" s="7">
        <f>COUNTIF(Q339,"N/A")</f>
        <v>0</v>
      </c>
      <c r="R340" s="567"/>
      <c r="S340" s="567"/>
      <c r="T340" s="567"/>
      <c r="U340" s="567"/>
      <c r="V340" s="567"/>
      <c r="W340" s="567"/>
      <c r="X340" s="567"/>
      <c r="Y340" s="567"/>
      <c r="Z340" s="567"/>
    </row>
    <row r="341" spans="1:26" s="1" customFormat="1" ht="26.25" customHeight="1" x14ac:dyDescent="0.2">
      <c r="B341" s="558" t="s">
        <v>812</v>
      </c>
      <c r="C341" s="559"/>
      <c r="D341" s="559"/>
      <c r="E341" s="559"/>
      <c r="F341" s="559"/>
      <c r="G341" s="559"/>
      <c r="H341" s="559"/>
      <c r="I341" s="559"/>
      <c r="J341" s="559"/>
      <c r="K341" s="559"/>
      <c r="L341" s="559"/>
      <c r="M341" s="559"/>
      <c r="N341" s="559"/>
      <c r="O341" s="559"/>
      <c r="P341" s="559"/>
      <c r="Q341" s="7">
        <f>COUNTIFS(H339,"M",Q339,"N/A")</f>
        <v>0</v>
      </c>
      <c r="R341" s="381"/>
      <c r="S341" s="381"/>
      <c r="T341" s="381"/>
      <c r="U341" s="381"/>
      <c r="V341" s="381"/>
      <c r="W341" s="381"/>
      <c r="X341" s="381"/>
      <c r="Y341" s="381"/>
      <c r="Z341" s="381"/>
    </row>
    <row r="342" spans="1:26" s="1" customFormat="1" ht="27" customHeight="1" x14ac:dyDescent="0.2">
      <c r="B342" s="558" t="s">
        <v>813</v>
      </c>
      <c r="C342" s="559"/>
      <c r="D342" s="559"/>
      <c r="E342" s="559"/>
      <c r="F342" s="559"/>
      <c r="G342" s="559"/>
      <c r="H342" s="559"/>
      <c r="I342" s="559"/>
      <c r="J342" s="559"/>
      <c r="K342" s="559"/>
      <c r="L342" s="559"/>
      <c r="M342" s="559"/>
      <c r="N342" s="559"/>
      <c r="O342" s="559"/>
      <c r="P342" s="559"/>
      <c r="Q342" s="7">
        <f>COUNTIFS(H339,"M",Q339,"1")</f>
        <v>0</v>
      </c>
      <c r="R342" s="381"/>
      <c r="S342" s="381"/>
      <c r="T342" s="381"/>
      <c r="U342" s="381"/>
      <c r="V342" s="381"/>
      <c r="W342" s="381"/>
      <c r="X342" s="381"/>
      <c r="Y342" s="381"/>
      <c r="Z342" s="381"/>
    </row>
    <row r="343" spans="1:26" s="1" customFormat="1" ht="26.25" customHeight="1" x14ac:dyDescent="0.2">
      <c r="B343" s="262" t="s">
        <v>93</v>
      </c>
      <c r="C343" s="263"/>
      <c r="D343" s="263"/>
      <c r="E343" s="263"/>
      <c r="F343" s="263"/>
      <c r="G343" s="263"/>
      <c r="H343" s="263"/>
      <c r="I343" s="263"/>
      <c r="J343" s="263"/>
      <c r="K343" s="263"/>
      <c r="L343" s="263"/>
      <c r="M343" s="263"/>
      <c r="N343" s="263"/>
      <c r="O343" s="263"/>
      <c r="P343" s="263"/>
      <c r="Q343" s="7">
        <f>SUM(Q339)</f>
        <v>1</v>
      </c>
      <c r="R343" s="381"/>
      <c r="S343" s="381"/>
      <c r="T343" s="381"/>
      <c r="U343" s="381"/>
      <c r="V343" s="381"/>
      <c r="W343" s="381"/>
      <c r="X343" s="381"/>
      <c r="Y343" s="381"/>
      <c r="Z343" s="381"/>
    </row>
    <row r="344" spans="1:26" s="1" customFormat="1" ht="20.25" customHeight="1" x14ac:dyDescent="0.2">
      <c r="B344" s="71" t="s">
        <v>1135</v>
      </c>
      <c r="C344" s="414" t="s">
        <v>829</v>
      </c>
      <c r="D344" s="415"/>
      <c r="E344" s="415"/>
      <c r="F344" s="415"/>
      <c r="G344" s="415"/>
      <c r="H344" s="415"/>
      <c r="I344" s="415"/>
      <c r="J344" s="415"/>
      <c r="K344" s="415"/>
      <c r="L344" s="415"/>
      <c r="M344" s="415"/>
      <c r="N344" s="415"/>
      <c r="O344" s="415"/>
      <c r="P344" s="416"/>
      <c r="Q344" s="200"/>
      <c r="R344" s="577"/>
      <c r="S344" s="577"/>
      <c r="T344" s="577"/>
      <c r="U344" s="577"/>
      <c r="V344" s="577"/>
      <c r="W344" s="577"/>
      <c r="X344" s="577"/>
      <c r="Y344" s="577"/>
      <c r="Z344" s="577"/>
    </row>
    <row r="345" spans="1:26" s="1" customFormat="1" ht="30" customHeight="1" x14ac:dyDescent="0.2">
      <c r="A345" s="5"/>
      <c r="B345" s="78" t="s">
        <v>2285</v>
      </c>
      <c r="C345" s="560" t="s">
        <v>1078</v>
      </c>
      <c r="D345" s="560"/>
      <c r="E345" s="560"/>
      <c r="F345" s="80"/>
      <c r="G345" s="80"/>
      <c r="H345" s="83"/>
      <c r="I345" s="656" t="s">
        <v>3070</v>
      </c>
      <c r="J345" s="556"/>
      <c r="K345" s="556"/>
      <c r="L345" s="556"/>
      <c r="M345" s="556"/>
      <c r="N345" s="556"/>
      <c r="O345" s="556"/>
      <c r="P345" s="557"/>
      <c r="Q345" s="7">
        <v>1</v>
      </c>
      <c r="R345" s="374"/>
      <c r="S345" s="374"/>
      <c r="T345" s="374"/>
      <c r="U345" s="374"/>
      <c r="V345" s="374"/>
      <c r="W345" s="374"/>
      <c r="X345" s="374"/>
      <c r="Y345" s="374"/>
      <c r="Z345" s="374"/>
    </row>
    <row r="346" spans="1:26" s="1" customFormat="1" ht="26.25" customHeight="1" x14ac:dyDescent="0.2">
      <c r="B346" s="558" t="s">
        <v>92</v>
      </c>
      <c r="C346" s="559"/>
      <c r="D346" s="559"/>
      <c r="E346" s="559"/>
      <c r="F346" s="559"/>
      <c r="G346" s="559"/>
      <c r="H346" s="559"/>
      <c r="I346" s="559"/>
      <c r="J346" s="559"/>
      <c r="K346" s="559"/>
      <c r="L346" s="559"/>
      <c r="M346" s="559"/>
      <c r="N346" s="559"/>
      <c r="O346" s="559"/>
      <c r="P346" s="559"/>
      <c r="Q346" s="7">
        <f>COUNTIF(Q345,"N/A")</f>
        <v>0</v>
      </c>
      <c r="R346" s="567"/>
      <c r="S346" s="567"/>
      <c r="T346" s="567"/>
      <c r="U346" s="567"/>
      <c r="V346" s="567"/>
      <c r="W346" s="567"/>
      <c r="X346" s="567"/>
      <c r="Y346" s="567"/>
      <c r="Z346" s="567"/>
    </row>
    <row r="347" spans="1:26" s="1" customFormat="1" ht="26.25" customHeight="1" x14ac:dyDescent="0.2">
      <c r="B347" s="558" t="s">
        <v>812</v>
      </c>
      <c r="C347" s="559"/>
      <c r="D347" s="559"/>
      <c r="E347" s="559"/>
      <c r="F347" s="559"/>
      <c r="G347" s="559"/>
      <c r="H347" s="559"/>
      <c r="I347" s="559"/>
      <c r="J347" s="559"/>
      <c r="K347" s="559"/>
      <c r="L347" s="559"/>
      <c r="M347" s="559"/>
      <c r="N347" s="559"/>
      <c r="O347" s="559"/>
      <c r="P347" s="559"/>
      <c r="Q347" s="7">
        <f>COUNTIFS(H345,"M",Q345,"N/A")</f>
        <v>0</v>
      </c>
      <c r="R347" s="381"/>
      <c r="S347" s="381"/>
      <c r="T347" s="381"/>
      <c r="U347" s="381"/>
      <c r="V347" s="381"/>
      <c r="W347" s="381"/>
      <c r="X347" s="381"/>
      <c r="Y347" s="381"/>
      <c r="Z347" s="381"/>
    </row>
    <row r="348" spans="1:26" s="1" customFormat="1" ht="26.25" customHeight="1" x14ac:dyDescent="0.2">
      <c r="B348" s="558" t="s">
        <v>813</v>
      </c>
      <c r="C348" s="559"/>
      <c r="D348" s="559"/>
      <c r="E348" s="559"/>
      <c r="F348" s="559"/>
      <c r="G348" s="559"/>
      <c r="H348" s="559"/>
      <c r="I348" s="559"/>
      <c r="J348" s="559"/>
      <c r="K348" s="559"/>
      <c r="L348" s="559"/>
      <c r="M348" s="559"/>
      <c r="N348" s="559"/>
      <c r="O348" s="559"/>
      <c r="P348" s="559"/>
      <c r="Q348" s="7">
        <f>COUNTIFS(H345,"M",Q345,"1")</f>
        <v>0</v>
      </c>
      <c r="R348" s="381"/>
      <c r="S348" s="381"/>
      <c r="T348" s="381"/>
      <c r="U348" s="381"/>
      <c r="V348" s="381"/>
      <c r="W348" s="381"/>
      <c r="X348" s="381"/>
      <c r="Y348" s="381"/>
      <c r="Z348" s="381"/>
    </row>
    <row r="349" spans="1:26" s="1" customFormat="1" ht="27" customHeight="1" x14ac:dyDescent="0.2">
      <c r="B349" s="262" t="s">
        <v>93</v>
      </c>
      <c r="C349" s="263"/>
      <c r="D349" s="263"/>
      <c r="E349" s="263"/>
      <c r="F349" s="263"/>
      <c r="G349" s="263"/>
      <c r="H349" s="263"/>
      <c r="I349" s="263"/>
      <c r="J349" s="263"/>
      <c r="K349" s="263"/>
      <c r="L349" s="263"/>
      <c r="M349" s="263"/>
      <c r="N349" s="263"/>
      <c r="O349" s="263"/>
      <c r="P349" s="263"/>
      <c r="Q349" s="7">
        <f>SUM(Q345)</f>
        <v>1</v>
      </c>
      <c r="R349" s="381"/>
      <c r="S349" s="381"/>
      <c r="T349" s="381"/>
      <c r="U349" s="381"/>
      <c r="V349" s="381"/>
      <c r="W349" s="381"/>
      <c r="X349" s="381"/>
      <c r="Y349" s="381"/>
      <c r="Z349" s="381"/>
    </row>
    <row r="350" spans="1:26" s="1" customFormat="1" ht="21" customHeight="1" x14ac:dyDescent="0.2">
      <c r="B350" s="70" t="s">
        <v>2286</v>
      </c>
      <c r="C350" s="414" t="s">
        <v>1079</v>
      </c>
      <c r="D350" s="415"/>
      <c r="E350" s="415"/>
      <c r="F350" s="415"/>
      <c r="G350" s="415"/>
      <c r="H350" s="415"/>
      <c r="I350" s="415"/>
      <c r="J350" s="415"/>
      <c r="K350" s="415"/>
      <c r="L350" s="415"/>
      <c r="M350" s="415"/>
      <c r="N350" s="415"/>
      <c r="O350" s="415"/>
      <c r="P350" s="415"/>
      <c r="Q350" s="200"/>
      <c r="R350" s="577"/>
      <c r="S350" s="577"/>
      <c r="T350" s="577"/>
      <c r="U350" s="577"/>
      <c r="V350" s="577"/>
      <c r="W350" s="577"/>
      <c r="X350" s="577"/>
      <c r="Y350" s="577"/>
      <c r="Z350" s="577"/>
    </row>
    <row r="351" spans="1:26" s="1" customFormat="1" ht="30" customHeight="1" x14ac:dyDescent="0.2">
      <c r="A351" s="5"/>
      <c r="B351" s="79" t="s">
        <v>2287</v>
      </c>
      <c r="C351" s="560" t="s">
        <v>1080</v>
      </c>
      <c r="D351" s="560"/>
      <c r="E351" s="560"/>
      <c r="F351" s="80"/>
      <c r="G351" s="80"/>
      <c r="H351" s="83"/>
      <c r="I351" s="555" t="s">
        <v>3071</v>
      </c>
      <c r="J351" s="556" t="s">
        <v>1081</v>
      </c>
      <c r="K351" s="556" t="s">
        <v>1081</v>
      </c>
      <c r="L351" s="556" t="s">
        <v>1081</v>
      </c>
      <c r="M351" s="556" t="s">
        <v>1081</v>
      </c>
      <c r="N351" s="556" t="s">
        <v>1081</v>
      </c>
      <c r="O351" s="556" t="s">
        <v>1081</v>
      </c>
      <c r="P351" s="557" t="s">
        <v>1081</v>
      </c>
      <c r="Q351" s="7">
        <v>1</v>
      </c>
      <c r="R351" s="374"/>
      <c r="S351" s="374"/>
      <c r="T351" s="374"/>
      <c r="U351" s="374"/>
      <c r="V351" s="374"/>
      <c r="W351" s="374"/>
      <c r="X351" s="374"/>
      <c r="Y351" s="374"/>
      <c r="Z351" s="374"/>
    </row>
    <row r="352" spans="1:26" s="1" customFormat="1" ht="30.75" customHeight="1" x14ac:dyDescent="0.2">
      <c r="A352" s="5"/>
      <c r="B352" s="79" t="s">
        <v>2288</v>
      </c>
      <c r="C352" s="560" t="s">
        <v>2844</v>
      </c>
      <c r="D352" s="560"/>
      <c r="E352" s="560"/>
      <c r="F352" s="80"/>
      <c r="G352" s="80"/>
      <c r="H352" s="68" t="s">
        <v>57</v>
      </c>
      <c r="I352" s="555" t="s">
        <v>1082</v>
      </c>
      <c r="J352" s="556" t="s">
        <v>1083</v>
      </c>
      <c r="K352" s="556" t="s">
        <v>1083</v>
      </c>
      <c r="L352" s="556" t="s">
        <v>1083</v>
      </c>
      <c r="M352" s="556" t="s">
        <v>1083</v>
      </c>
      <c r="N352" s="556" t="s">
        <v>1083</v>
      </c>
      <c r="O352" s="556" t="s">
        <v>1083</v>
      </c>
      <c r="P352" s="557" t="s">
        <v>1083</v>
      </c>
      <c r="Q352" s="7">
        <v>1</v>
      </c>
      <c r="R352" s="374"/>
      <c r="S352" s="374"/>
      <c r="T352" s="374"/>
      <c r="U352" s="374"/>
      <c r="V352" s="374"/>
      <c r="W352" s="374"/>
      <c r="X352" s="374"/>
      <c r="Y352" s="374"/>
      <c r="Z352" s="374"/>
    </row>
    <row r="353" spans="1:26" s="1" customFormat="1" ht="45.75" customHeight="1" x14ac:dyDescent="0.2">
      <c r="A353" s="5"/>
      <c r="B353" s="79" t="s">
        <v>2289</v>
      </c>
      <c r="C353" s="560" t="s">
        <v>1084</v>
      </c>
      <c r="D353" s="560"/>
      <c r="E353" s="560"/>
      <c r="F353" s="80"/>
      <c r="G353" s="80"/>
      <c r="H353" s="83"/>
      <c r="I353" s="555" t="s">
        <v>1085</v>
      </c>
      <c r="J353" s="556" t="s">
        <v>1082</v>
      </c>
      <c r="K353" s="556" t="s">
        <v>1082</v>
      </c>
      <c r="L353" s="556" t="s">
        <v>1082</v>
      </c>
      <c r="M353" s="556" t="s">
        <v>1082</v>
      </c>
      <c r="N353" s="556" t="s">
        <v>1082</v>
      </c>
      <c r="O353" s="556" t="s">
        <v>1082</v>
      </c>
      <c r="P353" s="557" t="s">
        <v>1082</v>
      </c>
      <c r="Q353" s="7">
        <v>1</v>
      </c>
      <c r="R353" s="374"/>
      <c r="S353" s="374"/>
      <c r="T353" s="374"/>
      <c r="U353" s="374"/>
      <c r="V353" s="374"/>
      <c r="W353" s="374"/>
      <c r="X353" s="374"/>
      <c r="Y353" s="374"/>
      <c r="Z353" s="374"/>
    </row>
    <row r="354" spans="1:26" s="1" customFormat="1" ht="20.25" customHeight="1" x14ac:dyDescent="0.2">
      <c r="A354" s="5"/>
      <c r="B354" s="79" t="s">
        <v>2290</v>
      </c>
      <c r="C354" s="560" t="s">
        <v>1086</v>
      </c>
      <c r="D354" s="560"/>
      <c r="E354" s="560"/>
      <c r="F354" s="80"/>
      <c r="G354" s="80"/>
      <c r="H354" s="83"/>
      <c r="I354" s="555" t="s">
        <v>1087</v>
      </c>
      <c r="J354" s="556" t="s">
        <v>1088</v>
      </c>
      <c r="K354" s="556" t="s">
        <v>1088</v>
      </c>
      <c r="L354" s="556" t="s">
        <v>1088</v>
      </c>
      <c r="M354" s="556" t="s">
        <v>1088</v>
      </c>
      <c r="N354" s="556" t="s">
        <v>1088</v>
      </c>
      <c r="O354" s="556" t="s">
        <v>1088</v>
      </c>
      <c r="P354" s="557" t="s">
        <v>1088</v>
      </c>
      <c r="Q354" s="7">
        <v>1</v>
      </c>
      <c r="R354" s="374"/>
      <c r="S354" s="374"/>
      <c r="T354" s="374"/>
      <c r="U354" s="374"/>
      <c r="V354" s="374"/>
      <c r="W354" s="374"/>
      <c r="X354" s="374"/>
      <c r="Y354" s="374"/>
      <c r="Z354" s="374"/>
    </row>
    <row r="355" spans="1:26" s="1" customFormat="1" ht="46.5" customHeight="1" x14ac:dyDescent="0.2">
      <c r="A355" s="5"/>
      <c r="B355" s="79" t="s">
        <v>2291</v>
      </c>
      <c r="C355" s="560" t="s">
        <v>1089</v>
      </c>
      <c r="D355" s="560"/>
      <c r="E355" s="560"/>
      <c r="F355" s="80"/>
      <c r="G355" s="80"/>
      <c r="H355" s="83"/>
      <c r="I355" s="555" t="s">
        <v>1962</v>
      </c>
      <c r="J355" s="556" t="s">
        <v>1090</v>
      </c>
      <c r="K355" s="556" t="s">
        <v>1090</v>
      </c>
      <c r="L355" s="556" t="s">
        <v>1090</v>
      </c>
      <c r="M355" s="556" t="s">
        <v>1090</v>
      </c>
      <c r="N355" s="556" t="s">
        <v>1090</v>
      </c>
      <c r="O355" s="556" t="s">
        <v>1090</v>
      </c>
      <c r="P355" s="557" t="s">
        <v>1090</v>
      </c>
      <c r="Q355" s="7">
        <v>1</v>
      </c>
      <c r="R355" s="374"/>
      <c r="S355" s="374"/>
      <c r="T355" s="374"/>
      <c r="U355" s="374"/>
      <c r="V355" s="374"/>
      <c r="W355" s="374"/>
      <c r="X355" s="374"/>
      <c r="Y355" s="374"/>
      <c r="Z355" s="374"/>
    </row>
    <row r="356" spans="1:26" s="1" customFormat="1" ht="30.75" customHeight="1" x14ac:dyDescent="0.2">
      <c r="A356" s="5"/>
      <c r="B356" s="79" t="s">
        <v>2292</v>
      </c>
      <c r="C356" s="560" t="s">
        <v>1091</v>
      </c>
      <c r="D356" s="560"/>
      <c r="E356" s="560"/>
      <c r="F356" s="80"/>
      <c r="G356" s="80"/>
      <c r="H356" s="68" t="s">
        <v>57</v>
      </c>
      <c r="I356" s="555" t="s">
        <v>3072</v>
      </c>
      <c r="J356" s="556" t="s">
        <v>1092</v>
      </c>
      <c r="K356" s="556" t="s">
        <v>1092</v>
      </c>
      <c r="L356" s="556" t="s">
        <v>1092</v>
      </c>
      <c r="M356" s="556" t="s">
        <v>1092</v>
      </c>
      <c r="N356" s="556" t="s">
        <v>1092</v>
      </c>
      <c r="O356" s="556" t="s">
        <v>1092</v>
      </c>
      <c r="P356" s="557" t="s">
        <v>1092</v>
      </c>
      <c r="Q356" s="7">
        <v>1</v>
      </c>
      <c r="R356" s="374"/>
      <c r="S356" s="374"/>
      <c r="T356" s="374"/>
      <c r="U356" s="374"/>
      <c r="V356" s="374"/>
      <c r="W356" s="374"/>
      <c r="X356" s="374"/>
      <c r="Y356" s="374"/>
      <c r="Z356" s="374"/>
    </row>
    <row r="357" spans="1:26" s="1" customFormat="1" ht="30.75" customHeight="1" x14ac:dyDescent="0.2">
      <c r="A357" s="5"/>
      <c r="B357" s="79" t="s">
        <v>2293</v>
      </c>
      <c r="C357" s="560" t="s">
        <v>1093</v>
      </c>
      <c r="D357" s="560"/>
      <c r="E357" s="560"/>
      <c r="F357" s="80"/>
      <c r="G357" s="80"/>
      <c r="H357" s="83"/>
      <c r="I357" s="555" t="s">
        <v>3073</v>
      </c>
      <c r="J357" s="556" t="s">
        <v>1094</v>
      </c>
      <c r="K357" s="556" t="s">
        <v>1094</v>
      </c>
      <c r="L357" s="556" t="s">
        <v>1094</v>
      </c>
      <c r="M357" s="556" t="s">
        <v>1094</v>
      </c>
      <c r="N357" s="556" t="s">
        <v>1094</v>
      </c>
      <c r="O357" s="556" t="s">
        <v>1094</v>
      </c>
      <c r="P357" s="557" t="s">
        <v>1094</v>
      </c>
      <c r="Q357" s="7">
        <v>1</v>
      </c>
      <c r="R357" s="374"/>
      <c r="S357" s="374"/>
      <c r="T357" s="374"/>
      <c r="U357" s="374"/>
      <c r="V357" s="374"/>
      <c r="W357" s="374"/>
      <c r="X357" s="374"/>
      <c r="Y357" s="374"/>
      <c r="Z357" s="374"/>
    </row>
    <row r="358" spans="1:26" s="1" customFormat="1" ht="45.75" customHeight="1" x14ac:dyDescent="0.2">
      <c r="A358" s="5"/>
      <c r="B358" s="79" t="s">
        <v>2294</v>
      </c>
      <c r="C358" s="560" t="s">
        <v>1095</v>
      </c>
      <c r="D358" s="560"/>
      <c r="E358" s="560"/>
      <c r="F358" s="80"/>
      <c r="G358" s="80"/>
      <c r="H358" s="83"/>
      <c r="I358" s="555" t="s">
        <v>1096</v>
      </c>
      <c r="J358" s="556" t="s">
        <v>1097</v>
      </c>
      <c r="K358" s="556" t="s">
        <v>1097</v>
      </c>
      <c r="L358" s="556" t="s">
        <v>1097</v>
      </c>
      <c r="M358" s="556" t="s">
        <v>1097</v>
      </c>
      <c r="N358" s="556" t="s">
        <v>1097</v>
      </c>
      <c r="O358" s="556" t="s">
        <v>1097</v>
      </c>
      <c r="P358" s="557" t="s">
        <v>1097</v>
      </c>
      <c r="Q358" s="7">
        <v>1</v>
      </c>
      <c r="R358" s="374"/>
      <c r="S358" s="374"/>
      <c r="T358" s="374"/>
      <c r="U358" s="374"/>
      <c r="V358" s="374"/>
      <c r="W358" s="374"/>
      <c r="X358" s="374"/>
      <c r="Y358" s="374"/>
      <c r="Z358" s="374"/>
    </row>
    <row r="359" spans="1:26" s="1" customFormat="1" ht="45" customHeight="1" x14ac:dyDescent="0.2">
      <c r="A359" s="5"/>
      <c r="B359" s="79" t="s">
        <v>2295</v>
      </c>
      <c r="C359" s="560" t="s">
        <v>1098</v>
      </c>
      <c r="D359" s="560"/>
      <c r="E359" s="560"/>
      <c r="F359" s="80"/>
      <c r="G359" s="80"/>
      <c r="H359" s="83"/>
      <c r="I359" s="555" t="s">
        <v>3074</v>
      </c>
      <c r="J359" s="556" t="s">
        <v>1099</v>
      </c>
      <c r="K359" s="556" t="s">
        <v>1099</v>
      </c>
      <c r="L359" s="556" t="s">
        <v>1099</v>
      </c>
      <c r="M359" s="556" t="s">
        <v>1099</v>
      </c>
      <c r="N359" s="556" t="s">
        <v>1099</v>
      </c>
      <c r="O359" s="556" t="s">
        <v>1099</v>
      </c>
      <c r="P359" s="557" t="s">
        <v>1099</v>
      </c>
      <c r="Q359" s="137">
        <v>1</v>
      </c>
      <c r="R359" s="374"/>
      <c r="S359" s="374"/>
      <c r="T359" s="374"/>
      <c r="U359" s="374"/>
      <c r="V359" s="374"/>
      <c r="W359" s="374"/>
      <c r="X359" s="374"/>
      <c r="Y359" s="374"/>
      <c r="Z359" s="374"/>
    </row>
    <row r="360" spans="1:26" s="1" customFormat="1" ht="26.25" customHeight="1" x14ac:dyDescent="0.2">
      <c r="B360" s="558" t="s">
        <v>92</v>
      </c>
      <c r="C360" s="559"/>
      <c r="D360" s="559"/>
      <c r="E360" s="559"/>
      <c r="F360" s="559"/>
      <c r="G360" s="559"/>
      <c r="H360" s="559"/>
      <c r="I360" s="559"/>
      <c r="J360" s="559"/>
      <c r="K360" s="559"/>
      <c r="L360" s="559"/>
      <c r="M360" s="559"/>
      <c r="N360" s="559"/>
      <c r="O360" s="559"/>
      <c r="P360" s="559"/>
      <c r="Q360" s="7">
        <f>COUNTIF(Q351:Q359,"N/A")</f>
        <v>0</v>
      </c>
      <c r="R360" s="567"/>
      <c r="S360" s="567"/>
      <c r="T360" s="567"/>
      <c r="U360" s="567"/>
      <c r="V360" s="567"/>
      <c r="W360" s="567"/>
      <c r="X360" s="567"/>
      <c r="Y360" s="567"/>
      <c r="Z360" s="567"/>
    </row>
    <row r="361" spans="1:26" s="1" customFormat="1" ht="26.25" customHeight="1" x14ac:dyDescent="0.2">
      <c r="B361" s="558" t="s">
        <v>812</v>
      </c>
      <c r="C361" s="559"/>
      <c r="D361" s="559"/>
      <c r="E361" s="559"/>
      <c r="F361" s="559"/>
      <c r="G361" s="559"/>
      <c r="H361" s="559"/>
      <c r="I361" s="559"/>
      <c r="J361" s="559"/>
      <c r="K361" s="559"/>
      <c r="L361" s="559"/>
      <c r="M361" s="559"/>
      <c r="N361" s="559"/>
      <c r="O361" s="559"/>
      <c r="P361" s="559"/>
      <c r="Q361" s="7">
        <f>COUNTIFS(H351:H359,"M",Q351:Q359,"N/A")</f>
        <v>0</v>
      </c>
      <c r="R361" s="381"/>
      <c r="S361" s="381"/>
      <c r="T361" s="381"/>
      <c r="U361" s="381"/>
      <c r="V361" s="381"/>
      <c r="W361" s="381"/>
      <c r="X361" s="381"/>
      <c r="Y361" s="381"/>
      <c r="Z361" s="381"/>
    </row>
    <row r="362" spans="1:26" s="1" customFormat="1" ht="26.25" customHeight="1" x14ac:dyDescent="0.2">
      <c r="B362" s="558" t="s">
        <v>813</v>
      </c>
      <c r="C362" s="559"/>
      <c r="D362" s="559"/>
      <c r="E362" s="559"/>
      <c r="F362" s="559"/>
      <c r="G362" s="559"/>
      <c r="H362" s="559"/>
      <c r="I362" s="559"/>
      <c r="J362" s="559"/>
      <c r="K362" s="559"/>
      <c r="L362" s="559"/>
      <c r="M362" s="559"/>
      <c r="N362" s="559"/>
      <c r="O362" s="559"/>
      <c r="P362" s="559"/>
      <c r="Q362" s="7">
        <f>COUNTIFS(H351:H359,"M",Q351:Q359,"1")</f>
        <v>2</v>
      </c>
      <c r="R362" s="381"/>
      <c r="S362" s="381"/>
      <c r="T362" s="381"/>
      <c r="U362" s="381"/>
      <c r="V362" s="381"/>
      <c r="W362" s="381"/>
      <c r="X362" s="381"/>
      <c r="Y362" s="381"/>
      <c r="Z362" s="381"/>
    </row>
    <row r="363" spans="1:26" s="1" customFormat="1" ht="26.25" customHeight="1" x14ac:dyDescent="0.2">
      <c r="B363" s="262" t="s">
        <v>93</v>
      </c>
      <c r="C363" s="263"/>
      <c r="D363" s="263"/>
      <c r="E363" s="263"/>
      <c r="F363" s="263"/>
      <c r="G363" s="263"/>
      <c r="H363" s="263"/>
      <c r="I363" s="263"/>
      <c r="J363" s="263"/>
      <c r="K363" s="263"/>
      <c r="L363" s="263"/>
      <c r="M363" s="263"/>
      <c r="N363" s="263"/>
      <c r="O363" s="263"/>
      <c r="P363" s="263"/>
      <c r="Q363" s="7">
        <f>SUM(Q351:Q359)</f>
        <v>9</v>
      </c>
      <c r="R363" s="381"/>
      <c r="S363" s="381"/>
      <c r="T363" s="381"/>
      <c r="U363" s="381"/>
      <c r="V363" s="381"/>
      <c r="W363" s="381"/>
      <c r="X363" s="381"/>
      <c r="Y363" s="381"/>
      <c r="Z363" s="381"/>
    </row>
    <row r="364" spans="1:26" s="1" customFormat="1" ht="20.25" customHeight="1" x14ac:dyDescent="0.2">
      <c r="B364" s="71">
        <v>16</v>
      </c>
      <c r="C364" s="414" t="s">
        <v>1100</v>
      </c>
      <c r="D364" s="415"/>
      <c r="E364" s="415"/>
      <c r="F364" s="415"/>
      <c r="G364" s="415"/>
      <c r="H364" s="415"/>
      <c r="I364" s="415"/>
      <c r="J364" s="415"/>
      <c r="K364" s="415"/>
      <c r="L364" s="415"/>
      <c r="M364" s="415"/>
      <c r="N364" s="415"/>
      <c r="O364" s="415"/>
      <c r="P364" s="416"/>
      <c r="Q364" s="200"/>
      <c r="R364" s="577"/>
      <c r="S364" s="577"/>
      <c r="T364" s="577"/>
      <c r="U364" s="577"/>
      <c r="V364" s="577"/>
      <c r="W364" s="577"/>
      <c r="X364" s="577"/>
      <c r="Y364" s="577"/>
      <c r="Z364" s="577"/>
    </row>
    <row r="365" spans="1:26" s="1" customFormat="1" ht="20.25" customHeight="1" x14ac:dyDescent="0.2">
      <c r="A365" s="5"/>
      <c r="B365" s="78" t="s">
        <v>1156</v>
      </c>
      <c r="C365" s="574" t="s">
        <v>831</v>
      </c>
      <c r="D365" s="575"/>
      <c r="E365" s="575"/>
      <c r="F365" s="575"/>
      <c r="G365" s="575"/>
      <c r="H365" s="575"/>
      <c r="I365" s="575"/>
      <c r="J365" s="575"/>
      <c r="K365" s="575"/>
      <c r="L365" s="575"/>
      <c r="M365" s="575"/>
      <c r="N365" s="575"/>
      <c r="O365" s="575"/>
      <c r="P365" s="576"/>
      <c r="Q365" s="200"/>
      <c r="R365" s="577"/>
      <c r="S365" s="577"/>
      <c r="T365" s="577"/>
      <c r="U365" s="577"/>
      <c r="V365" s="577"/>
      <c r="W365" s="577"/>
      <c r="X365" s="577"/>
      <c r="Y365" s="577"/>
      <c r="Z365" s="577"/>
    </row>
    <row r="366" spans="1:26" s="1" customFormat="1" ht="75" customHeight="1" x14ac:dyDescent="0.2">
      <c r="A366" s="5"/>
      <c r="B366" s="79" t="s">
        <v>1157</v>
      </c>
      <c r="C366" s="560" t="s">
        <v>1103</v>
      </c>
      <c r="D366" s="560"/>
      <c r="E366" s="560"/>
      <c r="F366" s="80"/>
      <c r="G366" s="80"/>
      <c r="H366" s="82"/>
      <c r="I366" s="555" t="s">
        <v>1104</v>
      </c>
      <c r="J366" s="556"/>
      <c r="K366" s="556"/>
      <c r="L366" s="556"/>
      <c r="M366" s="556"/>
      <c r="N366" s="556"/>
      <c r="O366" s="556"/>
      <c r="P366" s="557"/>
      <c r="Q366" s="65"/>
      <c r="R366" s="374"/>
      <c r="S366" s="374"/>
      <c r="T366" s="374"/>
      <c r="U366" s="374"/>
      <c r="V366" s="374"/>
      <c r="W366" s="374"/>
      <c r="X366" s="374"/>
      <c r="Y366" s="374"/>
      <c r="Z366" s="374"/>
    </row>
    <row r="367" spans="1:26" s="1" customFormat="1" ht="20.25" customHeight="1" x14ac:dyDescent="0.2">
      <c r="A367" s="5"/>
      <c r="B367" s="79" t="s">
        <v>55</v>
      </c>
      <c r="C367" s="560" t="s">
        <v>3017</v>
      </c>
      <c r="D367" s="560"/>
      <c r="E367" s="560"/>
      <c r="F367" s="80"/>
      <c r="G367" s="80"/>
      <c r="H367" s="83"/>
      <c r="I367" s="555" t="s">
        <v>1963</v>
      </c>
      <c r="J367" s="556" t="s">
        <v>1105</v>
      </c>
      <c r="K367" s="556" t="s">
        <v>1105</v>
      </c>
      <c r="L367" s="556" t="s">
        <v>1105</v>
      </c>
      <c r="M367" s="556" t="s">
        <v>1105</v>
      </c>
      <c r="N367" s="556" t="s">
        <v>1105</v>
      </c>
      <c r="O367" s="556" t="s">
        <v>1105</v>
      </c>
      <c r="P367" s="557" t="s">
        <v>1105</v>
      </c>
      <c r="Q367" s="7">
        <v>1</v>
      </c>
      <c r="R367" s="374"/>
      <c r="S367" s="374"/>
      <c r="T367" s="374"/>
      <c r="U367" s="374"/>
      <c r="V367" s="374"/>
      <c r="W367" s="374"/>
      <c r="X367" s="374"/>
      <c r="Y367" s="374"/>
      <c r="Z367" s="374"/>
    </row>
    <row r="368" spans="1:26" s="1" customFormat="1" ht="20.25" customHeight="1" x14ac:dyDescent="0.2">
      <c r="A368" s="5"/>
      <c r="B368" s="79" t="s">
        <v>58</v>
      </c>
      <c r="C368" s="560" t="s">
        <v>3075</v>
      </c>
      <c r="D368" s="560"/>
      <c r="E368" s="560"/>
      <c r="F368" s="80"/>
      <c r="G368" s="80"/>
      <c r="H368" s="83"/>
      <c r="I368" s="555" t="s">
        <v>444</v>
      </c>
      <c r="J368" s="556" t="s">
        <v>1106</v>
      </c>
      <c r="K368" s="556" t="s">
        <v>1106</v>
      </c>
      <c r="L368" s="556" t="s">
        <v>1106</v>
      </c>
      <c r="M368" s="556" t="s">
        <v>1106</v>
      </c>
      <c r="N368" s="556" t="s">
        <v>1106</v>
      </c>
      <c r="O368" s="556" t="s">
        <v>1106</v>
      </c>
      <c r="P368" s="557" t="s">
        <v>1106</v>
      </c>
      <c r="Q368" s="7">
        <v>1</v>
      </c>
      <c r="R368" s="374"/>
      <c r="S368" s="374"/>
      <c r="T368" s="374"/>
      <c r="U368" s="374"/>
      <c r="V368" s="374"/>
      <c r="W368" s="374"/>
      <c r="X368" s="374"/>
      <c r="Y368" s="374"/>
      <c r="Z368" s="374"/>
    </row>
    <row r="369" spans="1:26" s="1" customFormat="1" ht="20.25" customHeight="1" x14ac:dyDescent="0.2">
      <c r="A369" s="5"/>
      <c r="B369" s="79" t="s">
        <v>59</v>
      </c>
      <c r="C369" s="560" t="s">
        <v>3076</v>
      </c>
      <c r="D369" s="560"/>
      <c r="E369" s="560"/>
      <c r="F369" s="80"/>
      <c r="G369" s="80"/>
      <c r="H369" s="83"/>
      <c r="I369" s="555" t="s">
        <v>444</v>
      </c>
      <c r="J369" s="556"/>
      <c r="K369" s="556"/>
      <c r="L369" s="556"/>
      <c r="M369" s="556"/>
      <c r="N369" s="556"/>
      <c r="O369" s="556"/>
      <c r="P369" s="557"/>
      <c r="Q369" s="7">
        <v>1</v>
      </c>
      <c r="R369" s="374"/>
      <c r="S369" s="374"/>
      <c r="T369" s="374"/>
      <c r="U369" s="374"/>
      <c r="V369" s="374"/>
      <c r="W369" s="374"/>
      <c r="X369" s="374"/>
      <c r="Y369" s="374"/>
      <c r="Z369" s="374"/>
    </row>
    <row r="370" spans="1:26" s="1" customFormat="1" ht="20.25" customHeight="1" x14ac:dyDescent="0.2">
      <c r="A370" s="5"/>
      <c r="B370" s="79" t="s">
        <v>61</v>
      </c>
      <c r="C370" s="560" t="s">
        <v>3077</v>
      </c>
      <c r="D370" s="560"/>
      <c r="E370" s="560"/>
      <c r="F370" s="80"/>
      <c r="G370" s="80"/>
      <c r="H370" s="83"/>
      <c r="I370" s="555" t="s">
        <v>2858</v>
      </c>
      <c r="J370" s="556"/>
      <c r="K370" s="556"/>
      <c r="L370" s="556"/>
      <c r="M370" s="556"/>
      <c r="N370" s="556"/>
      <c r="O370" s="556"/>
      <c r="P370" s="557"/>
      <c r="Q370" s="7">
        <v>1</v>
      </c>
      <c r="R370" s="374"/>
      <c r="S370" s="374"/>
      <c r="T370" s="374"/>
      <c r="U370" s="374"/>
      <c r="V370" s="374"/>
      <c r="W370" s="374"/>
      <c r="X370" s="374"/>
      <c r="Y370" s="374"/>
      <c r="Z370" s="374"/>
    </row>
    <row r="371" spans="1:26" s="1" customFormat="1" ht="19.5" customHeight="1" x14ac:dyDescent="0.2">
      <c r="A371" s="5"/>
      <c r="B371" s="79" t="s">
        <v>63</v>
      </c>
      <c r="C371" s="543" t="s">
        <v>3078</v>
      </c>
      <c r="D371" s="544"/>
      <c r="E371" s="544"/>
      <c r="F371" s="80"/>
      <c r="G371" s="80"/>
      <c r="H371" s="83"/>
      <c r="I371" s="555" t="s">
        <v>444</v>
      </c>
      <c r="J371" s="556"/>
      <c r="K371" s="556"/>
      <c r="L371" s="556"/>
      <c r="M371" s="556"/>
      <c r="N371" s="556"/>
      <c r="O371" s="556"/>
      <c r="P371" s="557"/>
      <c r="Q371" s="7">
        <v>1</v>
      </c>
      <c r="R371" s="374"/>
      <c r="S371" s="374"/>
      <c r="T371" s="374"/>
      <c r="U371" s="374"/>
      <c r="V371" s="374"/>
      <c r="W371" s="374"/>
      <c r="X371" s="374"/>
      <c r="Y371" s="374"/>
      <c r="Z371" s="374"/>
    </row>
    <row r="372" spans="1:26" s="1" customFormat="1" ht="30.75" customHeight="1" x14ac:dyDescent="0.2">
      <c r="A372" s="5"/>
      <c r="B372" s="79" t="s">
        <v>1160</v>
      </c>
      <c r="C372" s="560" t="s">
        <v>1107</v>
      </c>
      <c r="D372" s="560"/>
      <c r="E372" s="560"/>
      <c r="F372" s="80"/>
      <c r="G372" s="80"/>
      <c r="H372" s="82"/>
      <c r="I372" s="555" t="s">
        <v>1108</v>
      </c>
      <c r="J372" s="556" t="s">
        <v>1109</v>
      </c>
      <c r="K372" s="556" t="s">
        <v>1109</v>
      </c>
      <c r="L372" s="556" t="s">
        <v>1109</v>
      </c>
      <c r="M372" s="556" t="s">
        <v>1109</v>
      </c>
      <c r="N372" s="556" t="s">
        <v>1109</v>
      </c>
      <c r="O372" s="556" t="s">
        <v>1109</v>
      </c>
      <c r="P372" s="557" t="s">
        <v>1109</v>
      </c>
      <c r="Q372" s="65"/>
      <c r="R372" s="374"/>
      <c r="S372" s="374"/>
      <c r="T372" s="374"/>
      <c r="U372" s="374"/>
      <c r="V372" s="374"/>
      <c r="W372" s="374"/>
      <c r="X372" s="374"/>
      <c r="Y372" s="374"/>
      <c r="Z372" s="374"/>
    </row>
    <row r="373" spans="1:26" s="1" customFormat="1" ht="114.75" customHeight="1" x14ac:dyDescent="0.2">
      <c r="A373" s="5"/>
      <c r="B373" s="79" t="s">
        <v>55</v>
      </c>
      <c r="C373" s="560" t="s">
        <v>3079</v>
      </c>
      <c r="D373" s="560"/>
      <c r="E373" s="560"/>
      <c r="F373" s="80"/>
      <c r="G373" s="80"/>
      <c r="H373" s="83"/>
      <c r="I373" s="255" t="s">
        <v>3083</v>
      </c>
      <c r="J373" s="256"/>
      <c r="K373" s="256"/>
      <c r="L373" s="256"/>
      <c r="M373" s="256"/>
      <c r="N373" s="256"/>
      <c r="O373" s="256"/>
      <c r="P373" s="257"/>
      <c r="Q373" s="7">
        <v>1</v>
      </c>
      <c r="R373" s="374"/>
      <c r="S373" s="374"/>
      <c r="T373" s="374"/>
      <c r="U373" s="374"/>
      <c r="V373" s="374"/>
      <c r="W373" s="374"/>
      <c r="X373" s="374"/>
      <c r="Y373" s="374"/>
      <c r="Z373" s="374"/>
    </row>
    <row r="374" spans="1:26" s="1" customFormat="1" ht="30.75" customHeight="1" x14ac:dyDescent="0.2">
      <c r="A374" s="5"/>
      <c r="B374" s="79" t="s">
        <v>58</v>
      </c>
      <c r="C374" s="560" t="s">
        <v>3080</v>
      </c>
      <c r="D374" s="560"/>
      <c r="E374" s="560"/>
      <c r="F374" s="80"/>
      <c r="G374" s="80"/>
      <c r="H374" s="83"/>
      <c r="I374" s="555" t="s">
        <v>2099</v>
      </c>
      <c r="J374" s="556" t="s">
        <v>1111</v>
      </c>
      <c r="K374" s="556" t="s">
        <v>1111</v>
      </c>
      <c r="L374" s="556" t="s">
        <v>1111</v>
      </c>
      <c r="M374" s="556" t="s">
        <v>1111</v>
      </c>
      <c r="N374" s="556" t="s">
        <v>1111</v>
      </c>
      <c r="O374" s="556" t="s">
        <v>1111</v>
      </c>
      <c r="P374" s="557" t="s">
        <v>1111</v>
      </c>
      <c r="Q374" s="7">
        <v>1</v>
      </c>
      <c r="R374" s="374"/>
      <c r="S374" s="374"/>
      <c r="T374" s="374"/>
      <c r="U374" s="374"/>
      <c r="V374" s="374"/>
      <c r="W374" s="374"/>
      <c r="X374" s="374"/>
      <c r="Y374" s="374"/>
      <c r="Z374" s="374"/>
    </row>
    <row r="375" spans="1:26" s="1" customFormat="1" ht="20.25" customHeight="1" x14ac:dyDescent="0.2">
      <c r="A375" s="5"/>
      <c r="B375" s="79" t="s">
        <v>59</v>
      </c>
      <c r="C375" s="560" t="s">
        <v>3081</v>
      </c>
      <c r="D375" s="560"/>
      <c r="E375" s="560"/>
      <c r="F375" s="80"/>
      <c r="G375" s="80"/>
      <c r="H375" s="83"/>
      <c r="I375" s="555" t="s">
        <v>444</v>
      </c>
      <c r="J375" s="556" t="s">
        <v>1110</v>
      </c>
      <c r="K375" s="556" t="s">
        <v>1110</v>
      </c>
      <c r="L375" s="556" t="s">
        <v>1110</v>
      </c>
      <c r="M375" s="556" t="s">
        <v>1110</v>
      </c>
      <c r="N375" s="556" t="s">
        <v>1110</v>
      </c>
      <c r="O375" s="556" t="s">
        <v>1110</v>
      </c>
      <c r="P375" s="557" t="s">
        <v>1110</v>
      </c>
      <c r="Q375" s="7">
        <v>1</v>
      </c>
      <c r="R375" s="374"/>
      <c r="S375" s="374"/>
      <c r="T375" s="374"/>
      <c r="U375" s="374"/>
      <c r="V375" s="374"/>
      <c r="W375" s="374"/>
      <c r="X375" s="374"/>
      <c r="Y375" s="374"/>
      <c r="Z375" s="374"/>
    </row>
    <row r="376" spans="1:26" s="1" customFormat="1" ht="20.25" customHeight="1" x14ac:dyDescent="0.2">
      <c r="A376" s="5"/>
      <c r="B376" s="79" t="s">
        <v>61</v>
      </c>
      <c r="C376" s="560" t="s">
        <v>662</v>
      </c>
      <c r="D376" s="560"/>
      <c r="E376" s="560"/>
      <c r="F376" s="80"/>
      <c r="G376" s="80"/>
      <c r="H376" s="83"/>
      <c r="I376" s="555" t="s">
        <v>444</v>
      </c>
      <c r="J376" s="556"/>
      <c r="K376" s="556"/>
      <c r="L376" s="556"/>
      <c r="M376" s="556"/>
      <c r="N376" s="556"/>
      <c r="O376" s="556"/>
      <c r="P376" s="557"/>
      <c r="Q376" s="7">
        <v>1</v>
      </c>
      <c r="R376" s="374"/>
      <c r="S376" s="374"/>
      <c r="T376" s="374"/>
      <c r="U376" s="374"/>
      <c r="V376" s="374"/>
      <c r="W376" s="374"/>
      <c r="X376" s="374"/>
      <c r="Y376" s="374"/>
      <c r="Z376" s="374"/>
    </row>
    <row r="377" spans="1:26" s="1" customFormat="1" ht="30.75" customHeight="1" x14ac:dyDescent="0.2">
      <c r="A377" s="5"/>
      <c r="B377" s="79" t="s">
        <v>63</v>
      </c>
      <c r="C377" s="442" t="s">
        <v>3082</v>
      </c>
      <c r="D377" s="442"/>
      <c r="E377" s="442"/>
      <c r="F377" s="120"/>
      <c r="G377" s="120"/>
      <c r="H377" s="123"/>
      <c r="I377" s="255" t="s">
        <v>2100</v>
      </c>
      <c r="J377" s="256"/>
      <c r="K377" s="256"/>
      <c r="L377" s="256"/>
      <c r="M377" s="256"/>
      <c r="N377" s="256"/>
      <c r="O377" s="256"/>
      <c r="P377" s="257"/>
      <c r="Q377" s="7">
        <v>1</v>
      </c>
      <c r="R377" s="374"/>
      <c r="S377" s="374"/>
      <c r="T377" s="374"/>
      <c r="U377" s="374"/>
      <c r="V377" s="374"/>
      <c r="W377" s="374"/>
      <c r="X377" s="374"/>
      <c r="Y377" s="374"/>
      <c r="Z377" s="374"/>
    </row>
    <row r="378" spans="1:26" s="1" customFormat="1" ht="30.75" customHeight="1" x14ac:dyDescent="0.2">
      <c r="A378" s="5"/>
      <c r="B378" s="79" t="s">
        <v>65</v>
      </c>
      <c r="C378" s="388" t="s">
        <v>3084</v>
      </c>
      <c r="D378" s="389"/>
      <c r="E378" s="389"/>
      <c r="F378" s="120"/>
      <c r="G378" s="120"/>
      <c r="H378" s="123"/>
      <c r="I378" s="388" t="s">
        <v>3085</v>
      </c>
      <c r="J378" s="389"/>
      <c r="K378" s="389"/>
      <c r="L378" s="389"/>
      <c r="M378" s="389"/>
      <c r="N378" s="389"/>
      <c r="O378" s="389"/>
      <c r="P378" s="390"/>
      <c r="Q378" s="7">
        <v>1</v>
      </c>
      <c r="R378" s="374"/>
      <c r="S378" s="374"/>
      <c r="T378" s="374"/>
      <c r="U378" s="374"/>
      <c r="V378" s="374"/>
      <c r="W378" s="374"/>
      <c r="X378" s="374"/>
      <c r="Y378" s="374"/>
      <c r="Z378" s="374"/>
    </row>
    <row r="379" spans="1:26" s="1" customFormat="1" ht="20.25" customHeight="1" x14ac:dyDescent="0.2">
      <c r="A379" s="5"/>
      <c r="B379" s="79" t="s">
        <v>1162</v>
      </c>
      <c r="C379" s="560" t="s">
        <v>1112</v>
      </c>
      <c r="D379" s="560"/>
      <c r="E379" s="560"/>
      <c r="F379" s="80"/>
      <c r="G379" s="80"/>
      <c r="H379" s="83"/>
      <c r="I379" s="555" t="s">
        <v>1113</v>
      </c>
      <c r="J379" s="556"/>
      <c r="K379" s="556"/>
      <c r="L379" s="556"/>
      <c r="M379" s="556"/>
      <c r="N379" s="556"/>
      <c r="O379" s="556"/>
      <c r="P379" s="557"/>
      <c r="Q379" s="7">
        <v>1</v>
      </c>
      <c r="R379" s="374"/>
      <c r="S379" s="374"/>
      <c r="T379" s="374"/>
      <c r="U379" s="374"/>
      <c r="V379" s="374"/>
      <c r="W379" s="374"/>
      <c r="X379" s="374"/>
      <c r="Y379" s="374"/>
      <c r="Z379" s="374"/>
    </row>
    <row r="380" spans="1:26" s="1" customFormat="1" ht="30.75" customHeight="1" x14ac:dyDescent="0.2">
      <c r="A380" s="5"/>
      <c r="B380" s="79" t="s">
        <v>1166</v>
      </c>
      <c r="C380" s="560" t="s">
        <v>1114</v>
      </c>
      <c r="D380" s="560"/>
      <c r="E380" s="560"/>
      <c r="F380" s="80"/>
      <c r="G380" s="80"/>
      <c r="H380" s="83"/>
      <c r="I380" s="555" t="s">
        <v>1115</v>
      </c>
      <c r="J380" s="556" t="s">
        <v>1116</v>
      </c>
      <c r="K380" s="556" t="s">
        <v>1116</v>
      </c>
      <c r="L380" s="556" t="s">
        <v>1116</v>
      </c>
      <c r="M380" s="556" t="s">
        <v>1116</v>
      </c>
      <c r="N380" s="556" t="s">
        <v>1116</v>
      </c>
      <c r="O380" s="556" t="s">
        <v>1116</v>
      </c>
      <c r="P380" s="557" t="s">
        <v>1116</v>
      </c>
      <c r="Q380" s="7">
        <v>1</v>
      </c>
      <c r="R380" s="374"/>
      <c r="S380" s="374"/>
      <c r="T380" s="374"/>
      <c r="U380" s="374"/>
      <c r="V380" s="374"/>
      <c r="W380" s="374"/>
      <c r="X380" s="374"/>
      <c r="Y380" s="374"/>
      <c r="Z380" s="374"/>
    </row>
    <row r="381" spans="1:26" s="1" customFormat="1" ht="30.75" customHeight="1" x14ac:dyDescent="0.2">
      <c r="A381" s="5"/>
      <c r="B381" s="79" t="s">
        <v>1168</v>
      </c>
      <c r="C381" s="560" t="s">
        <v>1117</v>
      </c>
      <c r="D381" s="560"/>
      <c r="E381" s="560"/>
      <c r="F381" s="80"/>
      <c r="G381" s="80"/>
      <c r="H381" s="83"/>
      <c r="I381" s="555" t="s">
        <v>1108</v>
      </c>
      <c r="J381" s="556" t="s">
        <v>1118</v>
      </c>
      <c r="K381" s="556" t="s">
        <v>1118</v>
      </c>
      <c r="L381" s="556" t="s">
        <v>1118</v>
      </c>
      <c r="M381" s="556" t="s">
        <v>1118</v>
      </c>
      <c r="N381" s="556" t="s">
        <v>1118</v>
      </c>
      <c r="O381" s="556" t="s">
        <v>1118</v>
      </c>
      <c r="P381" s="557" t="s">
        <v>1118</v>
      </c>
      <c r="Q381" s="7">
        <v>1</v>
      </c>
      <c r="R381" s="374"/>
      <c r="S381" s="374"/>
      <c r="T381" s="374"/>
      <c r="U381" s="374"/>
      <c r="V381" s="374"/>
      <c r="W381" s="374"/>
      <c r="X381" s="374"/>
      <c r="Y381" s="374"/>
      <c r="Z381" s="374"/>
    </row>
    <row r="382" spans="1:26" s="1" customFormat="1" ht="32.25" customHeight="1" x14ac:dyDescent="0.2">
      <c r="A382" s="5"/>
      <c r="B382" s="79" t="s">
        <v>1171</v>
      </c>
      <c r="C382" s="560" t="s">
        <v>1119</v>
      </c>
      <c r="D382" s="560"/>
      <c r="E382" s="560"/>
      <c r="F382" s="80"/>
      <c r="G382" s="80"/>
      <c r="H382" s="83"/>
      <c r="I382" s="555" t="s">
        <v>1120</v>
      </c>
      <c r="J382" s="556" t="s">
        <v>1108</v>
      </c>
      <c r="K382" s="556" t="s">
        <v>1108</v>
      </c>
      <c r="L382" s="556" t="s">
        <v>1108</v>
      </c>
      <c r="M382" s="556" t="s">
        <v>1108</v>
      </c>
      <c r="N382" s="556" t="s">
        <v>1108</v>
      </c>
      <c r="O382" s="556" t="s">
        <v>1108</v>
      </c>
      <c r="P382" s="557" t="s">
        <v>1108</v>
      </c>
      <c r="Q382" s="137">
        <v>1</v>
      </c>
      <c r="R382" s="374"/>
      <c r="S382" s="374"/>
      <c r="T382" s="374"/>
      <c r="U382" s="374"/>
      <c r="V382" s="374"/>
      <c r="W382" s="374"/>
      <c r="X382" s="374"/>
      <c r="Y382" s="374"/>
      <c r="Z382" s="374"/>
    </row>
    <row r="383" spans="1:26" s="1" customFormat="1" ht="46.5" customHeight="1" x14ac:dyDescent="0.2">
      <c r="A383" s="5"/>
      <c r="B383" s="79" t="s">
        <v>1174</v>
      </c>
      <c r="C383" s="521" t="s">
        <v>2101</v>
      </c>
      <c r="D383" s="522"/>
      <c r="E383" s="522"/>
      <c r="F383" s="120"/>
      <c r="G383" s="120"/>
      <c r="H383" s="123"/>
      <c r="I383" s="388" t="s">
        <v>2104</v>
      </c>
      <c r="J383" s="389"/>
      <c r="K383" s="389"/>
      <c r="L383" s="389"/>
      <c r="M383" s="389"/>
      <c r="N383" s="389"/>
      <c r="O383" s="389"/>
      <c r="P383" s="390"/>
      <c r="Q383" s="137">
        <v>1</v>
      </c>
      <c r="R383" s="374"/>
      <c r="S383" s="374"/>
      <c r="T383" s="374"/>
      <c r="U383" s="374"/>
      <c r="V383" s="374"/>
      <c r="W383" s="374"/>
      <c r="X383" s="374"/>
      <c r="Y383" s="374"/>
      <c r="Z383" s="374"/>
    </row>
    <row r="384" spans="1:26" s="1" customFormat="1" ht="30.75" customHeight="1" x14ac:dyDescent="0.2">
      <c r="A384" s="5"/>
      <c r="B384" s="79" t="s">
        <v>1176</v>
      </c>
      <c r="C384" s="521" t="s">
        <v>2102</v>
      </c>
      <c r="D384" s="522"/>
      <c r="E384" s="522"/>
      <c r="F384" s="120"/>
      <c r="G384" s="120"/>
      <c r="H384" s="123"/>
      <c r="I384" s="388" t="s">
        <v>3086</v>
      </c>
      <c r="J384" s="389"/>
      <c r="K384" s="389"/>
      <c r="L384" s="389"/>
      <c r="M384" s="389"/>
      <c r="N384" s="389"/>
      <c r="O384" s="389"/>
      <c r="P384" s="390"/>
      <c r="Q384" s="137">
        <v>1</v>
      </c>
      <c r="R384" s="374"/>
      <c r="S384" s="374"/>
      <c r="T384" s="374"/>
      <c r="U384" s="374"/>
      <c r="V384" s="374"/>
      <c r="W384" s="374"/>
      <c r="X384" s="374"/>
      <c r="Y384" s="374"/>
      <c r="Z384" s="374"/>
    </row>
    <row r="385" spans="1:26" s="1" customFormat="1" ht="45" customHeight="1" x14ac:dyDescent="0.2">
      <c r="A385" s="5"/>
      <c r="B385" s="79" t="s">
        <v>1178</v>
      </c>
      <c r="C385" s="521" t="s">
        <v>3087</v>
      </c>
      <c r="D385" s="522"/>
      <c r="E385" s="522"/>
      <c r="F385" s="120"/>
      <c r="G385" s="120"/>
      <c r="H385" s="123"/>
      <c r="I385" s="388" t="s">
        <v>2106</v>
      </c>
      <c r="J385" s="389"/>
      <c r="K385" s="389"/>
      <c r="L385" s="389"/>
      <c r="M385" s="389"/>
      <c r="N385" s="389"/>
      <c r="O385" s="389"/>
      <c r="P385" s="390"/>
      <c r="Q385" s="137">
        <v>1</v>
      </c>
      <c r="R385" s="374"/>
      <c r="S385" s="374"/>
      <c r="T385" s="374"/>
      <c r="U385" s="374"/>
      <c r="V385" s="374"/>
      <c r="W385" s="374"/>
      <c r="X385" s="374"/>
      <c r="Y385" s="374"/>
      <c r="Z385" s="374"/>
    </row>
    <row r="386" spans="1:26" s="1" customFormat="1" ht="30.75" customHeight="1" x14ac:dyDescent="0.2">
      <c r="A386" s="5"/>
      <c r="B386" s="79" t="s">
        <v>1181</v>
      </c>
      <c r="C386" s="441" t="s">
        <v>2103</v>
      </c>
      <c r="D386" s="442"/>
      <c r="E386" s="442"/>
      <c r="F386" s="120"/>
      <c r="G386" s="120"/>
      <c r="H386" s="123"/>
      <c r="I386" s="255" t="s">
        <v>2105</v>
      </c>
      <c r="J386" s="256"/>
      <c r="K386" s="256"/>
      <c r="L386" s="256"/>
      <c r="M386" s="256"/>
      <c r="N386" s="256"/>
      <c r="O386" s="256"/>
      <c r="P386" s="257"/>
      <c r="Q386" s="137">
        <v>1</v>
      </c>
      <c r="R386" s="374"/>
      <c r="S386" s="374"/>
      <c r="T386" s="374"/>
      <c r="U386" s="374"/>
      <c r="V386" s="374"/>
      <c r="W386" s="374"/>
      <c r="X386" s="374"/>
      <c r="Y386" s="374"/>
      <c r="Z386" s="374"/>
    </row>
    <row r="387" spans="1:26" s="1" customFormat="1" ht="26.25" customHeight="1" x14ac:dyDescent="0.2">
      <c r="B387" s="558" t="s">
        <v>92</v>
      </c>
      <c r="C387" s="559"/>
      <c r="D387" s="559"/>
      <c r="E387" s="559"/>
      <c r="F387" s="559"/>
      <c r="G387" s="559"/>
      <c r="H387" s="559"/>
      <c r="I387" s="559"/>
      <c r="J387" s="559"/>
      <c r="K387" s="559"/>
      <c r="L387" s="559"/>
      <c r="M387" s="559"/>
      <c r="N387" s="559"/>
      <c r="O387" s="559"/>
      <c r="P387" s="559"/>
      <c r="Q387" s="7">
        <f>COUNTIF(Q366:Q386,"N/A")</f>
        <v>0</v>
      </c>
      <c r="R387" s="567"/>
      <c r="S387" s="567"/>
      <c r="T387" s="567"/>
      <c r="U387" s="567"/>
      <c r="V387" s="567"/>
      <c r="W387" s="567"/>
      <c r="X387" s="567"/>
      <c r="Y387" s="567"/>
      <c r="Z387" s="567"/>
    </row>
    <row r="388" spans="1:26" s="1" customFormat="1" ht="26.25" customHeight="1" x14ac:dyDescent="0.2">
      <c r="B388" s="558" t="s">
        <v>812</v>
      </c>
      <c r="C388" s="559"/>
      <c r="D388" s="559"/>
      <c r="E388" s="559"/>
      <c r="F388" s="559"/>
      <c r="G388" s="559"/>
      <c r="H388" s="559"/>
      <c r="I388" s="559"/>
      <c r="J388" s="559"/>
      <c r="K388" s="559"/>
      <c r="L388" s="559"/>
      <c r="M388" s="559"/>
      <c r="N388" s="559"/>
      <c r="O388" s="559"/>
      <c r="P388" s="559"/>
      <c r="Q388" s="7">
        <f>COUNTIFS(H366:H386,"M",Q366:Q386,"N/A")</f>
        <v>0</v>
      </c>
      <c r="R388" s="381"/>
      <c r="S388" s="381"/>
      <c r="T388" s="381"/>
      <c r="U388" s="381"/>
      <c r="V388" s="381"/>
      <c r="W388" s="381"/>
      <c r="X388" s="381"/>
      <c r="Y388" s="381"/>
      <c r="Z388" s="381"/>
    </row>
    <row r="389" spans="1:26" s="1" customFormat="1" ht="26.25" customHeight="1" x14ac:dyDescent="0.2">
      <c r="B389" s="558" t="s">
        <v>813</v>
      </c>
      <c r="C389" s="559"/>
      <c r="D389" s="559"/>
      <c r="E389" s="559"/>
      <c r="F389" s="559"/>
      <c r="G389" s="559"/>
      <c r="H389" s="559"/>
      <c r="I389" s="559"/>
      <c r="J389" s="559"/>
      <c r="K389" s="559"/>
      <c r="L389" s="559"/>
      <c r="M389" s="559"/>
      <c r="N389" s="559"/>
      <c r="O389" s="559"/>
      <c r="P389" s="559"/>
      <c r="Q389" s="7">
        <f>COUNTIFS(H366:H386,"M",Q366:Q386,"1")</f>
        <v>0</v>
      </c>
      <c r="R389" s="381"/>
      <c r="S389" s="381"/>
      <c r="T389" s="381"/>
      <c r="U389" s="381"/>
      <c r="V389" s="381"/>
      <c r="W389" s="381"/>
      <c r="X389" s="381"/>
      <c r="Y389" s="381"/>
      <c r="Z389" s="381"/>
    </row>
    <row r="390" spans="1:26" s="1" customFormat="1" ht="26.25" customHeight="1" x14ac:dyDescent="0.2">
      <c r="B390" s="262" t="s">
        <v>93</v>
      </c>
      <c r="C390" s="263"/>
      <c r="D390" s="263"/>
      <c r="E390" s="263"/>
      <c r="F390" s="263"/>
      <c r="G390" s="263"/>
      <c r="H390" s="263"/>
      <c r="I390" s="263"/>
      <c r="J390" s="263"/>
      <c r="K390" s="263"/>
      <c r="L390" s="263"/>
      <c r="M390" s="263"/>
      <c r="N390" s="263"/>
      <c r="O390" s="263"/>
      <c r="P390" s="263"/>
      <c r="Q390" s="7">
        <f>SUM(Q366:Q386)</f>
        <v>19</v>
      </c>
      <c r="R390" s="381"/>
      <c r="S390" s="381"/>
      <c r="T390" s="381"/>
      <c r="U390" s="381"/>
      <c r="V390" s="381"/>
      <c r="W390" s="381"/>
      <c r="X390" s="381"/>
      <c r="Y390" s="381"/>
      <c r="Z390" s="381"/>
    </row>
    <row r="391" spans="1:26" s="1" customFormat="1" ht="20.25" customHeight="1" x14ac:dyDescent="0.2">
      <c r="B391" s="71" t="s">
        <v>1211</v>
      </c>
      <c r="C391" s="414" t="s">
        <v>832</v>
      </c>
      <c r="D391" s="415"/>
      <c r="E391" s="415"/>
      <c r="F391" s="415"/>
      <c r="G391" s="415"/>
      <c r="H391" s="415"/>
      <c r="I391" s="415"/>
      <c r="J391" s="415"/>
      <c r="K391" s="415"/>
      <c r="L391" s="415"/>
      <c r="M391" s="415"/>
      <c r="N391" s="415"/>
      <c r="O391" s="415"/>
      <c r="P391" s="416"/>
      <c r="Q391" s="200"/>
      <c r="R391" s="577"/>
      <c r="S391" s="577"/>
      <c r="T391" s="577"/>
      <c r="U391" s="577"/>
      <c r="V391" s="577"/>
      <c r="W391" s="577"/>
      <c r="X391" s="577"/>
      <c r="Y391" s="577"/>
      <c r="Z391" s="577"/>
    </row>
    <row r="392" spans="1:26" s="1" customFormat="1" ht="30.75" customHeight="1" x14ac:dyDescent="0.2">
      <c r="A392" s="5"/>
      <c r="B392" s="79" t="s">
        <v>1212</v>
      </c>
      <c r="C392" s="560" t="s">
        <v>1123</v>
      </c>
      <c r="D392" s="560"/>
      <c r="E392" s="560"/>
      <c r="F392" s="80"/>
      <c r="G392" s="80"/>
      <c r="H392" s="83"/>
      <c r="I392" s="388" t="s">
        <v>2859</v>
      </c>
      <c r="J392" s="389"/>
      <c r="K392" s="389"/>
      <c r="L392" s="389"/>
      <c r="M392" s="389"/>
      <c r="N392" s="389"/>
      <c r="O392" s="389"/>
      <c r="P392" s="390"/>
      <c r="Q392" s="7">
        <v>1</v>
      </c>
      <c r="R392" s="374"/>
      <c r="S392" s="374"/>
      <c r="T392" s="374"/>
      <c r="U392" s="374"/>
      <c r="V392" s="374"/>
      <c r="W392" s="374"/>
      <c r="X392" s="374"/>
      <c r="Y392" s="374"/>
      <c r="Z392" s="374"/>
    </row>
    <row r="393" spans="1:26" s="1" customFormat="1" ht="30.75" customHeight="1" x14ac:dyDescent="0.2">
      <c r="A393" s="5"/>
      <c r="B393" s="79" t="s">
        <v>55</v>
      </c>
      <c r="C393" s="573" t="s">
        <v>3088</v>
      </c>
      <c r="D393" s="560"/>
      <c r="E393" s="560"/>
      <c r="F393" s="80"/>
      <c r="G393" s="80"/>
      <c r="H393" s="83"/>
      <c r="I393" s="555" t="s">
        <v>444</v>
      </c>
      <c r="J393" s="556" t="s">
        <v>1124</v>
      </c>
      <c r="K393" s="556" t="s">
        <v>1124</v>
      </c>
      <c r="L393" s="556" t="s">
        <v>1124</v>
      </c>
      <c r="M393" s="556" t="s">
        <v>1124</v>
      </c>
      <c r="N393" s="556" t="s">
        <v>1124</v>
      </c>
      <c r="O393" s="556" t="s">
        <v>1124</v>
      </c>
      <c r="P393" s="557" t="s">
        <v>1124</v>
      </c>
      <c r="Q393" s="7">
        <v>1</v>
      </c>
      <c r="R393" s="374"/>
      <c r="S393" s="374"/>
      <c r="T393" s="374"/>
      <c r="U393" s="374"/>
      <c r="V393" s="374"/>
      <c r="W393" s="374"/>
      <c r="X393" s="374"/>
      <c r="Y393" s="374"/>
      <c r="Z393" s="374"/>
    </row>
    <row r="394" spans="1:26" s="1" customFormat="1" ht="20.25" customHeight="1" x14ac:dyDescent="0.2">
      <c r="A394" s="5"/>
      <c r="B394" s="79" t="s">
        <v>58</v>
      </c>
      <c r="C394" s="573" t="s">
        <v>3089</v>
      </c>
      <c r="D394" s="560"/>
      <c r="E394" s="560"/>
      <c r="F394" s="80"/>
      <c r="G394" s="80"/>
      <c r="H394" s="83"/>
      <c r="I394" s="555" t="s">
        <v>1125</v>
      </c>
      <c r="J394" s="556"/>
      <c r="K394" s="556"/>
      <c r="L394" s="556"/>
      <c r="M394" s="556"/>
      <c r="N394" s="556"/>
      <c r="O394" s="556"/>
      <c r="P394" s="557"/>
      <c r="Q394" s="7">
        <v>1</v>
      </c>
      <c r="R394" s="374"/>
      <c r="S394" s="374"/>
      <c r="T394" s="374"/>
      <c r="U394" s="374"/>
      <c r="V394" s="374"/>
      <c r="W394" s="374"/>
      <c r="X394" s="374"/>
      <c r="Y394" s="374"/>
      <c r="Z394" s="374"/>
    </row>
    <row r="395" spans="1:26" s="1" customFormat="1" ht="20.25" customHeight="1" x14ac:dyDescent="0.2">
      <c r="A395" s="5"/>
      <c r="B395" s="79" t="s">
        <v>59</v>
      </c>
      <c r="C395" s="573" t="s">
        <v>3090</v>
      </c>
      <c r="D395" s="560"/>
      <c r="E395" s="560"/>
      <c r="F395" s="80"/>
      <c r="G395" s="80"/>
      <c r="H395" s="83"/>
      <c r="I395" s="555" t="s">
        <v>444</v>
      </c>
      <c r="J395" s="556" t="s">
        <v>1124</v>
      </c>
      <c r="K395" s="556" t="s">
        <v>1124</v>
      </c>
      <c r="L395" s="556" t="s">
        <v>1124</v>
      </c>
      <c r="M395" s="556" t="s">
        <v>1124</v>
      </c>
      <c r="N395" s="556" t="s">
        <v>1124</v>
      </c>
      <c r="O395" s="556" t="s">
        <v>1124</v>
      </c>
      <c r="P395" s="557" t="s">
        <v>1124</v>
      </c>
      <c r="Q395" s="7">
        <v>1</v>
      </c>
      <c r="R395" s="374"/>
      <c r="S395" s="374"/>
      <c r="T395" s="374"/>
      <c r="U395" s="374"/>
      <c r="V395" s="374"/>
      <c r="W395" s="374"/>
      <c r="X395" s="374"/>
      <c r="Y395" s="374"/>
      <c r="Z395" s="374"/>
    </row>
    <row r="396" spans="1:26" s="1" customFormat="1" ht="20.25" customHeight="1" x14ac:dyDescent="0.2">
      <c r="A396" s="5"/>
      <c r="B396" s="79" t="s">
        <v>61</v>
      </c>
      <c r="C396" s="573" t="s">
        <v>3094</v>
      </c>
      <c r="D396" s="560"/>
      <c r="E396" s="560"/>
      <c r="F396" s="80"/>
      <c r="G396" s="80"/>
      <c r="H396" s="83"/>
      <c r="I396" s="555" t="s">
        <v>444</v>
      </c>
      <c r="J396" s="556" t="s">
        <v>1124</v>
      </c>
      <c r="K396" s="556" t="s">
        <v>1124</v>
      </c>
      <c r="L396" s="556" t="s">
        <v>1124</v>
      </c>
      <c r="M396" s="556" t="s">
        <v>1124</v>
      </c>
      <c r="N396" s="556" t="s">
        <v>1124</v>
      </c>
      <c r="O396" s="556" t="s">
        <v>1124</v>
      </c>
      <c r="P396" s="557" t="s">
        <v>1124</v>
      </c>
      <c r="Q396" s="7">
        <v>1</v>
      </c>
      <c r="R396" s="374"/>
      <c r="S396" s="374"/>
      <c r="T396" s="374"/>
      <c r="U396" s="374"/>
      <c r="V396" s="374"/>
      <c r="W396" s="374"/>
      <c r="X396" s="374"/>
      <c r="Y396" s="374"/>
      <c r="Z396" s="374"/>
    </row>
    <row r="397" spans="1:26" s="1" customFormat="1" ht="20.25" customHeight="1" x14ac:dyDescent="0.2">
      <c r="A397" s="5"/>
      <c r="B397" s="79" t="s">
        <v>63</v>
      </c>
      <c r="C397" s="573" t="s">
        <v>3095</v>
      </c>
      <c r="D397" s="560"/>
      <c r="E397" s="560"/>
      <c r="F397" s="80"/>
      <c r="G397" s="80"/>
      <c r="H397" s="83"/>
      <c r="I397" s="555" t="s">
        <v>1964</v>
      </c>
      <c r="J397" s="556"/>
      <c r="K397" s="556"/>
      <c r="L397" s="556"/>
      <c r="M397" s="556"/>
      <c r="N397" s="556"/>
      <c r="O397" s="556"/>
      <c r="P397" s="557"/>
      <c r="Q397" s="7">
        <v>1</v>
      </c>
      <c r="R397" s="374"/>
      <c r="S397" s="374"/>
      <c r="T397" s="374"/>
      <c r="U397" s="374"/>
      <c r="V397" s="374"/>
      <c r="W397" s="374"/>
      <c r="X397" s="374"/>
      <c r="Y397" s="374"/>
      <c r="Z397" s="374"/>
    </row>
    <row r="398" spans="1:26" s="1" customFormat="1" ht="20.25" customHeight="1" x14ac:dyDescent="0.2">
      <c r="A398" s="5"/>
      <c r="B398" s="79" t="s">
        <v>65</v>
      </c>
      <c r="C398" s="573" t="s">
        <v>3091</v>
      </c>
      <c r="D398" s="560"/>
      <c r="E398" s="560"/>
      <c r="F398" s="80"/>
      <c r="G398" s="80"/>
      <c r="H398" s="81" t="s">
        <v>57</v>
      </c>
      <c r="I398" s="555" t="s">
        <v>3096</v>
      </c>
      <c r="J398" s="556"/>
      <c r="K398" s="556"/>
      <c r="L398" s="556"/>
      <c r="M398" s="556"/>
      <c r="N398" s="556"/>
      <c r="O398" s="556"/>
      <c r="P398" s="557"/>
      <c r="Q398" s="7">
        <v>1</v>
      </c>
      <c r="R398" s="374"/>
      <c r="S398" s="374"/>
      <c r="T398" s="374"/>
      <c r="U398" s="374"/>
      <c r="V398" s="374"/>
      <c r="W398" s="374"/>
      <c r="X398" s="374"/>
      <c r="Y398" s="374"/>
      <c r="Z398" s="374"/>
    </row>
    <row r="399" spans="1:26" s="1" customFormat="1" ht="30.75" customHeight="1" x14ac:dyDescent="0.2">
      <c r="A399" s="5"/>
      <c r="B399" s="79" t="s">
        <v>68</v>
      </c>
      <c r="C399" s="573" t="s">
        <v>3092</v>
      </c>
      <c r="D399" s="560"/>
      <c r="E399" s="560"/>
      <c r="F399" s="80"/>
      <c r="G399" s="80"/>
      <c r="H399" s="83"/>
      <c r="I399" s="555" t="s">
        <v>444</v>
      </c>
      <c r="J399" s="556"/>
      <c r="K399" s="556"/>
      <c r="L399" s="556"/>
      <c r="M399" s="556"/>
      <c r="N399" s="556"/>
      <c r="O399" s="556"/>
      <c r="P399" s="557"/>
      <c r="Q399" s="7">
        <v>1</v>
      </c>
      <c r="R399" s="374"/>
      <c r="S399" s="374"/>
      <c r="T399" s="374"/>
      <c r="U399" s="374"/>
      <c r="V399" s="374"/>
      <c r="W399" s="374"/>
      <c r="X399" s="374"/>
      <c r="Y399" s="374"/>
      <c r="Z399" s="374"/>
    </row>
    <row r="400" spans="1:26" s="1" customFormat="1" ht="30.75" customHeight="1" x14ac:dyDescent="0.2">
      <c r="A400" s="5"/>
      <c r="B400" s="79" t="s">
        <v>71</v>
      </c>
      <c r="C400" s="573" t="s">
        <v>3093</v>
      </c>
      <c r="D400" s="560"/>
      <c r="E400" s="560"/>
      <c r="F400" s="80"/>
      <c r="G400" s="80"/>
      <c r="H400" s="83"/>
      <c r="I400" s="555" t="s">
        <v>444</v>
      </c>
      <c r="J400" s="556" t="s">
        <v>1124</v>
      </c>
      <c r="K400" s="556" t="s">
        <v>1124</v>
      </c>
      <c r="L400" s="556" t="s">
        <v>1124</v>
      </c>
      <c r="M400" s="556" t="s">
        <v>1124</v>
      </c>
      <c r="N400" s="556" t="s">
        <v>1124</v>
      </c>
      <c r="O400" s="556" t="s">
        <v>1124</v>
      </c>
      <c r="P400" s="557" t="s">
        <v>1124</v>
      </c>
      <c r="Q400" s="7">
        <v>1</v>
      </c>
      <c r="R400" s="374"/>
      <c r="S400" s="374"/>
      <c r="T400" s="374"/>
      <c r="U400" s="374"/>
      <c r="V400" s="374"/>
      <c r="W400" s="374"/>
      <c r="X400" s="374"/>
      <c r="Y400" s="374"/>
      <c r="Z400" s="374"/>
    </row>
    <row r="401" spans="1:26" s="1" customFormat="1" ht="30.75" customHeight="1" x14ac:dyDescent="0.2">
      <c r="A401" s="5"/>
      <c r="B401" s="79" t="s">
        <v>1215</v>
      </c>
      <c r="C401" s="573" t="s">
        <v>1127</v>
      </c>
      <c r="D401" s="560"/>
      <c r="E401" s="560"/>
      <c r="F401" s="80"/>
      <c r="G401" s="80"/>
      <c r="H401" s="83"/>
      <c r="I401" s="555" t="s">
        <v>1128</v>
      </c>
      <c r="J401" s="556"/>
      <c r="K401" s="556"/>
      <c r="L401" s="556"/>
      <c r="M401" s="556"/>
      <c r="N401" s="556"/>
      <c r="O401" s="556"/>
      <c r="P401" s="557"/>
      <c r="Q401" s="7">
        <v>1</v>
      </c>
      <c r="R401" s="374"/>
      <c r="S401" s="374"/>
      <c r="T401" s="374"/>
      <c r="U401" s="374"/>
      <c r="V401" s="374"/>
      <c r="W401" s="374"/>
      <c r="X401" s="374"/>
      <c r="Y401" s="374"/>
      <c r="Z401" s="374"/>
    </row>
    <row r="402" spans="1:26" s="1" customFormat="1" ht="30.75" customHeight="1" x14ac:dyDescent="0.2">
      <c r="A402" s="5"/>
      <c r="B402" s="79" t="s">
        <v>1218</v>
      </c>
      <c r="C402" s="573" t="s">
        <v>1129</v>
      </c>
      <c r="D402" s="560"/>
      <c r="E402" s="560"/>
      <c r="F402" s="80"/>
      <c r="G402" s="80"/>
      <c r="H402" s="83"/>
      <c r="I402" s="555" t="s">
        <v>2845</v>
      </c>
      <c r="J402" s="556" t="s">
        <v>1128</v>
      </c>
      <c r="K402" s="556" t="s">
        <v>1128</v>
      </c>
      <c r="L402" s="556" t="s">
        <v>1128</v>
      </c>
      <c r="M402" s="556" t="s">
        <v>1128</v>
      </c>
      <c r="N402" s="556" t="s">
        <v>1128</v>
      </c>
      <c r="O402" s="556" t="s">
        <v>1128</v>
      </c>
      <c r="P402" s="557" t="s">
        <v>1128</v>
      </c>
      <c r="Q402" s="7">
        <v>1</v>
      </c>
      <c r="R402" s="374"/>
      <c r="S402" s="374"/>
      <c r="T402" s="374"/>
      <c r="U402" s="374"/>
      <c r="V402" s="374"/>
      <c r="W402" s="374"/>
      <c r="X402" s="374"/>
      <c r="Y402" s="374"/>
      <c r="Z402" s="374"/>
    </row>
    <row r="403" spans="1:26" s="1" customFormat="1" ht="26.25" customHeight="1" x14ac:dyDescent="0.2">
      <c r="B403" s="558" t="s">
        <v>92</v>
      </c>
      <c r="C403" s="559"/>
      <c r="D403" s="559"/>
      <c r="E403" s="559"/>
      <c r="F403" s="559"/>
      <c r="G403" s="559"/>
      <c r="H403" s="559"/>
      <c r="I403" s="559"/>
      <c r="J403" s="559"/>
      <c r="K403" s="559"/>
      <c r="L403" s="559"/>
      <c r="M403" s="559"/>
      <c r="N403" s="559"/>
      <c r="O403" s="559"/>
      <c r="P403" s="569"/>
      <c r="Q403" s="7">
        <f>COUNTIF(Q392:Q402,"N/A")</f>
        <v>0</v>
      </c>
      <c r="R403" s="567"/>
      <c r="S403" s="567"/>
      <c r="T403" s="567"/>
      <c r="U403" s="567"/>
      <c r="V403" s="567"/>
      <c r="W403" s="567"/>
      <c r="X403" s="567"/>
      <c r="Y403" s="567"/>
      <c r="Z403" s="567"/>
    </row>
    <row r="404" spans="1:26" s="1" customFormat="1" ht="26.25" customHeight="1" x14ac:dyDescent="0.2">
      <c r="B404" s="558" t="s">
        <v>812</v>
      </c>
      <c r="C404" s="559"/>
      <c r="D404" s="559"/>
      <c r="E404" s="559"/>
      <c r="F404" s="559"/>
      <c r="G404" s="559"/>
      <c r="H404" s="559"/>
      <c r="I404" s="559"/>
      <c r="J404" s="559"/>
      <c r="K404" s="559"/>
      <c r="L404" s="559"/>
      <c r="M404" s="559"/>
      <c r="N404" s="559"/>
      <c r="O404" s="559"/>
      <c r="P404" s="569"/>
      <c r="Q404" s="7">
        <f>COUNTIFS(H392:H402,"M",Q392:Q402,"N/A")</f>
        <v>0</v>
      </c>
      <c r="R404" s="381"/>
      <c r="S404" s="381"/>
      <c r="T404" s="381"/>
      <c r="U404" s="381"/>
      <c r="V404" s="381"/>
      <c r="W404" s="381"/>
      <c r="X404" s="381"/>
      <c r="Y404" s="381"/>
      <c r="Z404" s="381"/>
    </row>
    <row r="405" spans="1:26" s="1" customFormat="1" ht="26.25" customHeight="1" x14ac:dyDescent="0.2">
      <c r="B405" s="558" t="s">
        <v>813</v>
      </c>
      <c r="C405" s="559"/>
      <c r="D405" s="559"/>
      <c r="E405" s="559"/>
      <c r="F405" s="559"/>
      <c r="G405" s="559"/>
      <c r="H405" s="559"/>
      <c r="I405" s="559"/>
      <c r="J405" s="559"/>
      <c r="K405" s="559"/>
      <c r="L405" s="559"/>
      <c r="M405" s="559"/>
      <c r="N405" s="559"/>
      <c r="O405" s="559"/>
      <c r="P405" s="569"/>
      <c r="Q405" s="7">
        <f>COUNTIFS(H392:H402,"M",Q392:Q402,"1")</f>
        <v>1</v>
      </c>
      <c r="R405" s="381"/>
      <c r="S405" s="381"/>
      <c r="T405" s="381"/>
      <c r="U405" s="381"/>
      <c r="V405" s="381"/>
      <c r="W405" s="381"/>
      <c r="X405" s="381"/>
      <c r="Y405" s="381"/>
      <c r="Z405" s="381"/>
    </row>
    <row r="406" spans="1:26" s="1" customFormat="1" ht="26.25" customHeight="1" x14ac:dyDescent="0.2">
      <c r="B406" s="262" t="s">
        <v>93</v>
      </c>
      <c r="C406" s="263"/>
      <c r="D406" s="263"/>
      <c r="E406" s="263"/>
      <c r="F406" s="263"/>
      <c r="G406" s="263"/>
      <c r="H406" s="263"/>
      <c r="I406" s="263"/>
      <c r="J406" s="263"/>
      <c r="K406" s="263"/>
      <c r="L406" s="263"/>
      <c r="M406" s="263"/>
      <c r="N406" s="263"/>
      <c r="O406" s="263"/>
      <c r="P406" s="264"/>
      <c r="Q406" s="7">
        <f>SUM(Q392:Q402)</f>
        <v>11</v>
      </c>
      <c r="R406" s="381"/>
      <c r="S406" s="381"/>
      <c r="T406" s="381"/>
      <c r="U406" s="381"/>
      <c r="V406" s="381"/>
      <c r="W406" s="381"/>
      <c r="X406" s="381"/>
      <c r="Y406" s="381"/>
      <c r="Z406" s="381"/>
    </row>
    <row r="407" spans="1:26" s="1" customFormat="1" ht="24.95" customHeight="1" x14ac:dyDescent="0.2">
      <c r="B407" s="71" t="s">
        <v>1259</v>
      </c>
      <c r="C407" s="414" t="s">
        <v>833</v>
      </c>
      <c r="D407" s="415"/>
      <c r="E407" s="415"/>
      <c r="F407" s="415"/>
      <c r="G407" s="415"/>
      <c r="H407" s="415"/>
      <c r="I407" s="415"/>
      <c r="J407" s="415"/>
      <c r="K407" s="415"/>
      <c r="L407" s="415"/>
      <c r="M407" s="415"/>
      <c r="N407" s="415"/>
      <c r="O407" s="415"/>
      <c r="P407" s="416"/>
      <c r="Q407" s="200"/>
      <c r="R407" s="577"/>
      <c r="S407" s="577"/>
      <c r="T407" s="577"/>
      <c r="U407" s="577"/>
      <c r="V407" s="577"/>
      <c r="W407" s="577"/>
      <c r="X407" s="577"/>
      <c r="Y407" s="577"/>
      <c r="Z407" s="577"/>
    </row>
    <row r="408" spans="1:26" s="1" customFormat="1" ht="90.75" customHeight="1" x14ac:dyDescent="0.2">
      <c r="B408" s="24"/>
      <c r="C408" s="361"/>
      <c r="D408" s="362"/>
      <c r="E408" s="362"/>
      <c r="F408" s="69"/>
      <c r="G408" s="69"/>
      <c r="H408" s="88"/>
      <c r="I408" s="570" t="s">
        <v>3097</v>
      </c>
      <c r="J408" s="571"/>
      <c r="K408" s="571"/>
      <c r="L408" s="571"/>
      <c r="M408" s="571"/>
      <c r="N408" s="571"/>
      <c r="O408" s="571"/>
      <c r="P408" s="572"/>
      <c r="Q408" s="135"/>
      <c r="R408" s="381"/>
      <c r="S408" s="381"/>
      <c r="T408" s="381"/>
      <c r="U408" s="381"/>
      <c r="V408" s="381"/>
      <c r="W408" s="381"/>
      <c r="X408" s="381"/>
      <c r="Y408" s="381"/>
      <c r="Z408" s="381"/>
    </row>
    <row r="409" spans="1:26" s="1" customFormat="1" ht="30.75" customHeight="1" x14ac:dyDescent="0.2">
      <c r="B409" s="79" t="s">
        <v>1261</v>
      </c>
      <c r="C409" s="388" t="s">
        <v>3099</v>
      </c>
      <c r="D409" s="389"/>
      <c r="E409" s="390"/>
      <c r="F409" s="69"/>
      <c r="G409" s="69"/>
      <c r="H409" s="125"/>
      <c r="I409" s="388" t="s">
        <v>3098</v>
      </c>
      <c r="J409" s="389"/>
      <c r="K409" s="389"/>
      <c r="L409" s="389"/>
      <c r="M409" s="389"/>
      <c r="N409" s="389"/>
      <c r="O409" s="389"/>
      <c r="P409" s="390"/>
      <c r="Q409" s="165">
        <v>1</v>
      </c>
      <c r="R409" s="374"/>
      <c r="S409" s="374"/>
      <c r="T409" s="374"/>
      <c r="U409" s="374"/>
      <c r="V409" s="374"/>
      <c r="W409" s="374"/>
      <c r="X409" s="374"/>
      <c r="Y409" s="374"/>
      <c r="Z409" s="374"/>
    </row>
    <row r="410" spans="1:26" s="1" customFormat="1" ht="30.75" customHeight="1" x14ac:dyDescent="0.2">
      <c r="A410" s="5"/>
      <c r="B410" s="79" t="s">
        <v>1264</v>
      </c>
      <c r="C410" s="560" t="s">
        <v>1132</v>
      </c>
      <c r="D410" s="560"/>
      <c r="E410" s="560"/>
      <c r="F410" s="80"/>
      <c r="G410" s="80"/>
      <c r="H410" s="83"/>
      <c r="I410" s="555" t="s">
        <v>1133</v>
      </c>
      <c r="J410" s="556" t="s">
        <v>1134</v>
      </c>
      <c r="K410" s="556" t="s">
        <v>1134</v>
      </c>
      <c r="L410" s="556" t="s">
        <v>1134</v>
      </c>
      <c r="M410" s="556" t="s">
        <v>1134</v>
      </c>
      <c r="N410" s="556" t="s">
        <v>1134</v>
      </c>
      <c r="O410" s="556" t="s">
        <v>1134</v>
      </c>
      <c r="P410" s="557" t="s">
        <v>1134</v>
      </c>
      <c r="Q410" s="165">
        <v>1</v>
      </c>
      <c r="R410" s="374"/>
      <c r="S410" s="374"/>
      <c r="T410" s="374"/>
      <c r="U410" s="374"/>
      <c r="V410" s="374"/>
      <c r="W410" s="374"/>
      <c r="X410" s="374"/>
      <c r="Y410" s="374"/>
      <c r="Z410" s="374"/>
    </row>
    <row r="411" spans="1:26" s="1" customFormat="1" ht="69.75" customHeight="1" x14ac:dyDescent="0.2">
      <c r="A411" s="5"/>
      <c r="B411" s="79" t="s">
        <v>1266</v>
      </c>
      <c r="C411" s="560" t="s">
        <v>1136</v>
      </c>
      <c r="D411" s="560"/>
      <c r="E411" s="560"/>
      <c r="F411" s="80"/>
      <c r="G411" s="80"/>
      <c r="H411" s="83"/>
      <c r="I411" s="555" t="s">
        <v>3100</v>
      </c>
      <c r="J411" s="556"/>
      <c r="K411" s="556"/>
      <c r="L411" s="556"/>
      <c r="M411" s="556"/>
      <c r="N411" s="556"/>
      <c r="O411" s="556"/>
      <c r="P411" s="557"/>
      <c r="Q411" s="7">
        <v>1</v>
      </c>
      <c r="R411" s="374"/>
      <c r="S411" s="374"/>
      <c r="T411" s="374"/>
      <c r="U411" s="374"/>
      <c r="V411" s="374"/>
      <c r="W411" s="374"/>
      <c r="X411" s="374"/>
      <c r="Y411" s="374"/>
      <c r="Z411" s="374"/>
    </row>
    <row r="412" spans="1:26" s="1" customFormat="1" ht="30.75" customHeight="1" x14ac:dyDescent="0.2">
      <c r="A412" s="5"/>
      <c r="B412" s="79" t="s">
        <v>1269</v>
      </c>
      <c r="C412" s="560" t="s">
        <v>1138</v>
      </c>
      <c r="D412" s="560"/>
      <c r="E412" s="560"/>
      <c r="F412" s="80"/>
      <c r="G412" s="80"/>
      <c r="H412" s="83"/>
      <c r="I412" s="555" t="s">
        <v>1139</v>
      </c>
      <c r="J412" s="556" t="s">
        <v>1137</v>
      </c>
      <c r="K412" s="556" t="s">
        <v>1137</v>
      </c>
      <c r="L412" s="556" t="s">
        <v>1137</v>
      </c>
      <c r="M412" s="556" t="s">
        <v>1137</v>
      </c>
      <c r="N412" s="556" t="s">
        <v>1137</v>
      </c>
      <c r="O412" s="556" t="s">
        <v>1137</v>
      </c>
      <c r="P412" s="557" t="s">
        <v>1137</v>
      </c>
      <c r="Q412" s="7">
        <v>1</v>
      </c>
      <c r="R412" s="374"/>
      <c r="S412" s="374"/>
      <c r="T412" s="374"/>
      <c r="U412" s="374"/>
      <c r="V412" s="374"/>
      <c r="W412" s="374"/>
      <c r="X412" s="374"/>
      <c r="Y412" s="374"/>
      <c r="Z412" s="374"/>
    </row>
    <row r="413" spans="1:26" s="1" customFormat="1" ht="48" customHeight="1" x14ac:dyDescent="0.2">
      <c r="A413" s="5"/>
      <c r="B413" s="79" t="s">
        <v>1272</v>
      </c>
      <c r="C413" s="560" t="s">
        <v>1140</v>
      </c>
      <c r="D413" s="560"/>
      <c r="E413" s="560"/>
      <c r="F413" s="80"/>
      <c r="G413" s="80"/>
      <c r="H413" s="83"/>
      <c r="I413" s="555" t="s">
        <v>3101</v>
      </c>
      <c r="J413" s="556" t="s">
        <v>1139</v>
      </c>
      <c r="K413" s="556" t="s">
        <v>1139</v>
      </c>
      <c r="L413" s="556" t="s">
        <v>1139</v>
      </c>
      <c r="M413" s="556" t="s">
        <v>1139</v>
      </c>
      <c r="N413" s="556" t="s">
        <v>1139</v>
      </c>
      <c r="O413" s="556" t="s">
        <v>1139</v>
      </c>
      <c r="P413" s="557" t="s">
        <v>1139</v>
      </c>
      <c r="Q413" s="7">
        <v>1</v>
      </c>
      <c r="R413" s="374"/>
      <c r="S413" s="374"/>
      <c r="T413" s="374"/>
      <c r="U413" s="374"/>
      <c r="V413" s="374"/>
      <c r="W413" s="374"/>
      <c r="X413" s="374"/>
      <c r="Y413" s="374"/>
      <c r="Z413" s="374"/>
    </row>
    <row r="414" spans="1:26" s="1" customFormat="1" ht="30.75" customHeight="1" x14ac:dyDescent="0.2">
      <c r="A414" s="5"/>
      <c r="B414" s="79" t="s">
        <v>1273</v>
      </c>
      <c r="C414" s="560" t="s">
        <v>3103</v>
      </c>
      <c r="D414" s="560"/>
      <c r="E414" s="560"/>
      <c r="F414" s="80"/>
      <c r="G414" s="80"/>
      <c r="H414" s="68" t="s">
        <v>57</v>
      </c>
      <c r="I414" s="555" t="s">
        <v>3102</v>
      </c>
      <c r="J414" s="556" t="s">
        <v>1141</v>
      </c>
      <c r="K414" s="556" t="s">
        <v>1141</v>
      </c>
      <c r="L414" s="556" t="s">
        <v>1141</v>
      </c>
      <c r="M414" s="556" t="s">
        <v>1141</v>
      </c>
      <c r="N414" s="556" t="s">
        <v>1141</v>
      </c>
      <c r="O414" s="556" t="s">
        <v>1141</v>
      </c>
      <c r="P414" s="557" t="s">
        <v>1141</v>
      </c>
      <c r="Q414" s="7">
        <v>1</v>
      </c>
      <c r="R414" s="374"/>
      <c r="S414" s="374"/>
      <c r="T414" s="374"/>
      <c r="U414" s="374"/>
      <c r="V414" s="374"/>
      <c r="W414" s="374"/>
      <c r="X414" s="374"/>
      <c r="Y414" s="374"/>
      <c r="Z414" s="374"/>
    </row>
    <row r="415" spans="1:26" s="1" customFormat="1" ht="48" customHeight="1" x14ac:dyDescent="0.2">
      <c r="A415" s="5"/>
      <c r="B415" s="79" t="s">
        <v>1276</v>
      </c>
      <c r="C415" s="560" t="s">
        <v>1142</v>
      </c>
      <c r="D415" s="560"/>
      <c r="E415" s="560"/>
      <c r="F415" s="80"/>
      <c r="G415" s="80"/>
      <c r="H415" s="68" t="s">
        <v>57</v>
      </c>
      <c r="I415" s="388" t="s">
        <v>2107</v>
      </c>
      <c r="J415" s="389"/>
      <c r="K415" s="389"/>
      <c r="L415" s="389"/>
      <c r="M415" s="389"/>
      <c r="N415" s="389"/>
      <c r="O415" s="389"/>
      <c r="P415" s="390"/>
      <c r="Q415" s="7">
        <v>1</v>
      </c>
      <c r="R415" s="374"/>
      <c r="S415" s="374"/>
      <c r="T415" s="374"/>
      <c r="U415" s="374"/>
      <c r="V415" s="374"/>
      <c r="W415" s="374"/>
      <c r="X415" s="374"/>
      <c r="Y415" s="374"/>
      <c r="Z415" s="374"/>
    </row>
    <row r="416" spans="1:26" s="1" customFormat="1" ht="47.25" customHeight="1" x14ac:dyDescent="0.2">
      <c r="A416" s="5"/>
      <c r="B416" s="79" t="s">
        <v>1279</v>
      </c>
      <c r="C416" s="388" t="s">
        <v>3104</v>
      </c>
      <c r="D416" s="389"/>
      <c r="E416" s="389"/>
      <c r="F416" s="120"/>
      <c r="G416" s="120"/>
      <c r="H416" s="119"/>
      <c r="I416" s="388" t="s">
        <v>2108</v>
      </c>
      <c r="J416" s="389"/>
      <c r="K416" s="389"/>
      <c r="L416" s="389"/>
      <c r="M416" s="389"/>
      <c r="N416" s="389"/>
      <c r="O416" s="389"/>
      <c r="P416" s="390"/>
      <c r="Q416" s="7">
        <v>1</v>
      </c>
      <c r="R416" s="374"/>
      <c r="S416" s="374"/>
      <c r="T416" s="374"/>
      <c r="U416" s="374"/>
      <c r="V416" s="374"/>
      <c r="W416" s="374"/>
      <c r="X416" s="374"/>
      <c r="Y416" s="374"/>
      <c r="Z416" s="374"/>
    </row>
    <row r="417" spans="1:26" s="1" customFormat="1" ht="30.75" customHeight="1" x14ac:dyDescent="0.2">
      <c r="A417" s="5"/>
      <c r="B417" s="79" t="s">
        <v>1283</v>
      </c>
      <c r="C417" s="560" t="s">
        <v>1965</v>
      </c>
      <c r="D417" s="560"/>
      <c r="E417" s="560"/>
      <c r="F417" s="80"/>
      <c r="G417" s="80"/>
      <c r="H417" s="83"/>
      <c r="I417" s="555" t="s">
        <v>1144</v>
      </c>
      <c r="J417" s="556" t="s">
        <v>1143</v>
      </c>
      <c r="K417" s="556" t="s">
        <v>1143</v>
      </c>
      <c r="L417" s="556" t="s">
        <v>1143</v>
      </c>
      <c r="M417" s="556" t="s">
        <v>1143</v>
      </c>
      <c r="N417" s="556" t="s">
        <v>1143</v>
      </c>
      <c r="O417" s="556" t="s">
        <v>1143</v>
      </c>
      <c r="P417" s="557" t="s">
        <v>1143</v>
      </c>
      <c r="Q417" s="7">
        <v>1</v>
      </c>
      <c r="R417" s="374"/>
      <c r="S417" s="374"/>
      <c r="T417" s="374"/>
      <c r="U417" s="374"/>
      <c r="V417" s="374"/>
      <c r="W417" s="374"/>
      <c r="X417" s="374"/>
      <c r="Y417" s="374"/>
      <c r="Z417" s="374"/>
    </row>
    <row r="418" spans="1:26" s="1" customFormat="1" ht="30.75" customHeight="1" x14ac:dyDescent="0.2">
      <c r="A418" s="5"/>
      <c r="B418" s="79" t="s">
        <v>1285</v>
      </c>
      <c r="C418" s="560" t="s">
        <v>1145</v>
      </c>
      <c r="D418" s="560"/>
      <c r="E418" s="560"/>
      <c r="F418" s="80"/>
      <c r="G418" s="80"/>
      <c r="H418" s="83"/>
      <c r="I418" s="555" t="s">
        <v>1144</v>
      </c>
      <c r="J418" s="556" t="s">
        <v>1144</v>
      </c>
      <c r="K418" s="556" t="s">
        <v>1144</v>
      </c>
      <c r="L418" s="556" t="s">
        <v>1144</v>
      </c>
      <c r="M418" s="556" t="s">
        <v>1144</v>
      </c>
      <c r="N418" s="556" t="s">
        <v>1144</v>
      </c>
      <c r="O418" s="556" t="s">
        <v>1144</v>
      </c>
      <c r="P418" s="557" t="s">
        <v>1144</v>
      </c>
      <c r="Q418" s="7">
        <v>1</v>
      </c>
      <c r="R418" s="374"/>
      <c r="S418" s="374"/>
      <c r="T418" s="374"/>
      <c r="U418" s="374"/>
      <c r="V418" s="374"/>
      <c r="W418" s="374"/>
      <c r="X418" s="374"/>
      <c r="Y418" s="374"/>
      <c r="Z418" s="374"/>
    </row>
    <row r="419" spans="1:26" s="1" customFormat="1" ht="48.75" customHeight="1" x14ac:dyDescent="0.2">
      <c r="A419" s="5"/>
      <c r="B419" s="79" t="s">
        <v>2296</v>
      </c>
      <c r="C419" s="560" t="s">
        <v>1146</v>
      </c>
      <c r="D419" s="560"/>
      <c r="E419" s="560"/>
      <c r="F419" s="80"/>
      <c r="G419" s="80"/>
      <c r="H419" s="83"/>
      <c r="I419" s="555" t="s">
        <v>1147</v>
      </c>
      <c r="J419" s="556" t="s">
        <v>1144</v>
      </c>
      <c r="K419" s="556" t="s">
        <v>1144</v>
      </c>
      <c r="L419" s="556" t="s">
        <v>1144</v>
      </c>
      <c r="M419" s="556" t="s">
        <v>1144</v>
      </c>
      <c r="N419" s="556" t="s">
        <v>1144</v>
      </c>
      <c r="O419" s="556" t="s">
        <v>1144</v>
      </c>
      <c r="P419" s="557" t="s">
        <v>1144</v>
      </c>
      <c r="Q419" s="7">
        <v>1</v>
      </c>
      <c r="R419" s="374"/>
      <c r="S419" s="374"/>
      <c r="T419" s="374"/>
      <c r="U419" s="374"/>
      <c r="V419" s="374"/>
      <c r="W419" s="374"/>
      <c r="X419" s="374"/>
      <c r="Y419" s="374"/>
      <c r="Z419" s="374"/>
    </row>
    <row r="420" spans="1:26" s="1" customFormat="1" ht="30.75" customHeight="1" x14ac:dyDescent="0.2">
      <c r="A420" s="5"/>
      <c r="B420" s="79" t="s">
        <v>2297</v>
      </c>
      <c r="C420" s="560" t="s">
        <v>1148</v>
      </c>
      <c r="D420" s="560"/>
      <c r="E420" s="560"/>
      <c r="F420" s="80"/>
      <c r="G420" s="80"/>
      <c r="H420" s="83"/>
      <c r="I420" s="555" t="s">
        <v>1149</v>
      </c>
      <c r="J420" s="556" t="s">
        <v>1147</v>
      </c>
      <c r="K420" s="556" t="s">
        <v>1147</v>
      </c>
      <c r="L420" s="556" t="s">
        <v>1147</v>
      </c>
      <c r="M420" s="556" t="s">
        <v>1147</v>
      </c>
      <c r="N420" s="556" t="s">
        <v>1147</v>
      </c>
      <c r="O420" s="556" t="s">
        <v>1147</v>
      </c>
      <c r="P420" s="557" t="s">
        <v>1147</v>
      </c>
      <c r="Q420" s="7">
        <v>1</v>
      </c>
      <c r="R420" s="374"/>
      <c r="S420" s="374"/>
      <c r="T420" s="374"/>
      <c r="U420" s="374"/>
      <c r="V420" s="374"/>
      <c r="W420" s="374"/>
      <c r="X420" s="374"/>
      <c r="Y420" s="374"/>
      <c r="Z420" s="374"/>
    </row>
    <row r="421" spans="1:26" s="1" customFormat="1" ht="171.75" customHeight="1" x14ac:dyDescent="0.2">
      <c r="A421" s="5"/>
      <c r="B421" s="79" t="s">
        <v>2298</v>
      </c>
      <c r="C421" s="560" t="s">
        <v>2109</v>
      </c>
      <c r="D421" s="560"/>
      <c r="E421" s="560"/>
      <c r="F421" s="80"/>
      <c r="G421" s="80"/>
      <c r="H421" s="83"/>
      <c r="I421" s="555" t="s">
        <v>3385</v>
      </c>
      <c r="J421" s="556" t="s">
        <v>1149</v>
      </c>
      <c r="K421" s="556" t="s">
        <v>1149</v>
      </c>
      <c r="L421" s="556" t="s">
        <v>1149</v>
      </c>
      <c r="M421" s="556" t="s">
        <v>1149</v>
      </c>
      <c r="N421" s="556" t="s">
        <v>1149</v>
      </c>
      <c r="O421" s="556" t="s">
        <v>1149</v>
      </c>
      <c r="P421" s="557" t="s">
        <v>1149</v>
      </c>
      <c r="Q421" s="7">
        <v>1</v>
      </c>
      <c r="R421" s="374"/>
      <c r="S421" s="374"/>
      <c r="T421" s="374"/>
      <c r="U421" s="374"/>
      <c r="V421" s="374"/>
      <c r="W421" s="374"/>
      <c r="X421" s="374"/>
      <c r="Y421" s="374"/>
      <c r="Z421" s="374"/>
    </row>
    <row r="422" spans="1:26" s="1" customFormat="1" ht="30.75" customHeight="1" x14ac:dyDescent="0.2">
      <c r="A422" s="5"/>
      <c r="B422" s="79" t="s">
        <v>2299</v>
      </c>
      <c r="C422" s="560" t="s">
        <v>2111</v>
      </c>
      <c r="D422" s="560"/>
      <c r="E422" s="560"/>
      <c r="F422" s="80"/>
      <c r="G422" s="80"/>
      <c r="H422" s="83"/>
      <c r="I422" s="555" t="s">
        <v>2110</v>
      </c>
      <c r="J422" s="556" t="s">
        <v>1150</v>
      </c>
      <c r="K422" s="556" t="s">
        <v>1150</v>
      </c>
      <c r="L422" s="556" t="s">
        <v>1150</v>
      </c>
      <c r="M422" s="556" t="s">
        <v>1150</v>
      </c>
      <c r="N422" s="556" t="s">
        <v>1150</v>
      </c>
      <c r="O422" s="556" t="s">
        <v>1150</v>
      </c>
      <c r="P422" s="557" t="s">
        <v>1150</v>
      </c>
      <c r="Q422" s="7">
        <v>1</v>
      </c>
      <c r="R422" s="374"/>
      <c r="S422" s="374"/>
      <c r="T422" s="374"/>
      <c r="U422" s="374"/>
      <c r="V422" s="374"/>
      <c r="W422" s="374"/>
      <c r="X422" s="374"/>
      <c r="Y422" s="374"/>
      <c r="Z422" s="374"/>
    </row>
    <row r="423" spans="1:26" s="1" customFormat="1" ht="30.75" customHeight="1" x14ac:dyDescent="0.2">
      <c r="A423" s="5"/>
      <c r="B423" s="79" t="s">
        <v>2300</v>
      </c>
      <c r="C423" s="560" t="s">
        <v>1151</v>
      </c>
      <c r="D423" s="560"/>
      <c r="E423" s="560"/>
      <c r="F423" s="80"/>
      <c r="G423" s="80"/>
      <c r="H423" s="83"/>
      <c r="I423" s="555" t="s">
        <v>3353</v>
      </c>
      <c r="J423" s="556" t="s">
        <v>1153</v>
      </c>
      <c r="K423" s="556" t="s">
        <v>1153</v>
      </c>
      <c r="L423" s="556" t="s">
        <v>1153</v>
      </c>
      <c r="M423" s="556" t="s">
        <v>1153</v>
      </c>
      <c r="N423" s="556" t="s">
        <v>1153</v>
      </c>
      <c r="O423" s="556" t="s">
        <v>1153</v>
      </c>
      <c r="P423" s="557" t="s">
        <v>1153</v>
      </c>
      <c r="Q423" s="7">
        <v>1</v>
      </c>
      <c r="R423" s="374"/>
      <c r="S423" s="374"/>
      <c r="T423" s="374"/>
      <c r="U423" s="374"/>
      <c r="V423" s="374"/>
      <c r="W423" s="374"/>
      <c r="X423" s="374"/>
      <c r="Y423" s="374"/>
      <c r="Z423" s="374"/>
    </row>
    <row r="424" spans="1:26" s="1" customFormat="1" ht="21" customHeight="1" x14ac:dyDescent="0.2">
      <c r="A424" s="5"/>
      <c r="B424" s="79" t="s">
        <v>2301</v>
      </c>
      <c r="C424" s="560" t="s">
        <v>2846</v>
      </c>
      <c r="D424" s="560"/>
      <c r="E424" s="560"/>
      <c r="F424" s="80"/>
      <c r="G424" s="80"/>
      <c r="H424" s="83"/>
      <c r="I424" s="555" t="s">
        <v>1966</v>
      </c>
      <c r="J424" s="556" t="s">
        <v>1152</v>
      </c>
      <c r="K424" s="556" t="s">
        <v>1152</v>
      </c>
      <c r="L424" s="556" t="s">
        <v>1152</v>
      </c>
      <c r="M424" s="556" t="s">
        <v>1152</v>
      </c>
      <c r="N424" s="556" t="s">
        <v>1152</v>
      </c>
      <c r="O424" s="556" t="s">
        <v>1152</v>
      </c>
      <c r="P424" s="557" t="s">
        <v>1152</v>
      </c>
      <c r="Q424" s="7">
        <v>1</v>
      </c>
      <c r="R424" s="374"/>
      <c r="S424" s="374"/>
      <c r="T424" s="374"/>
      <c r="U424" s="374"/>
      <c r="V424" s="374"/>
      <c r="W424" s="374"/>
      <c r="X424" s="374"/>
      <c r="Y424" s="374"/>
      <c r="Z424" s="374"/>
    </row>
    <row r="425" spans="1:26" s="1" customFormat="1" ht="30.75" customHeight="1" x14ac:dyDescent="0.2">
      <c r="A425" s="5"/>
      <c r="B425" s="79" t="s">
        <v>2302</v>
      </c>
      <c r="C425" s="560" t="s">
        <v>2801</v>
      </c>
      <c r="D425" s="560"/>
      <c r="E425" s="560"/>
      <c r="F425" s="80"/>
      <c r="G425" s="80"/>
      <c r="H425" s="83"/>
      <c r="I425" s="555" t="s">
        <v>1154</v>
      </c>
      <c r="J425" s="556" t="s">
        <v>1155</v>
      </c>
      <c r="K425" s="556" t="s">
        <v>1155</v>
      </c>
      <c r="L425" s="556" t="s">
        <v>1155</v>
      </c>
      <c r="M425" s="556" t="s">
        <v>1155</v>
      </c>
      <c r="N425" s="556" t="s">
        <v>1155</v>
      </c>
      <c r="O425" s="556" t="s">
        <v>1155</v>
      </c>
      <c r="P425" s="557" t="s">
        <v>1155</v>
      </c>
      <c r="Q425" s="7">
        <v>1</v>
      </c>
      <c r="R425" s="374"/>
      <c r="S425" s="374"/>
      <c r="T425" s="374"/>
      <c r="U425" s="374"/>
      <c r="V425" s="374"/>
      <c r="W425" s="374"/>
      <c r="X425" s="374"/>
      <c r="Y425" s="374"/>
      <c r="Z425" s="374"/>
    </row>
    <row r="426" spans="1:26" s="1" customFormat="1" ht="30.75" customHeight="1" x14ac:dyDescent="0.2">
      <c r="A426" s="5"/>
      <c r="B426" s="79" t="s">
        <v>2303</v>
      </c>
      <c r="C426" s="388" t="s">
        <v>2112</v>
      </c>
      <c r="D426" s="389"/>
      <c r="E426" s="389"/>
      <c r="F426" s="120"/>
      <c r="G426" s="120"/>
      <c r="H426" s="123"/>
      <c r="I426" s="388" t="s">
        <v>2116</v>
      </c>
      <c r="J426" s="389"/>
      <c r="K426" s="389"/>
      <c r="L426" s="389"/>
      <c r="M426" s="389"/>
      <c r="N426" s="389"/>
      <c r="O426" s="389"/>
      <c r="P426" s="390"/>
      <c r="Q426" s="7">
        <v>1</v>
      </c>
      <c r="R426" s="374"/>
      <c r="S426" s="374"/>
      <c r="T426" s="374"/>
      <c r="U426" s="374"/>
      <c r="V426" s="374"/>
      <c r="W426" s="374"/>
      <c r="X426" s="374"/>
      <c r="Y426" s="374"/>
      <c r="Z426" s="374"/>
    </row>
    <row r="427" spans="1:26" s="1" customFormat="1" ht="59.25" customHeight="1" x14ac:dyDescent="0.2">
      <c r="A427" s="5"/>
      <c r="B427" s="79" t="s">
        <v>2304</v>
      </c>
      <c r="C427" s="388" t="s">
        <v>2113</v>
      </c>
      <c r="D427" s="389"/>
      <c r="E427" s="389"/>
      <c r="F427" s="120"/>
      <c r="G427" s="120"/>
      <c r="H427" s="123"/>
      <c r="I427" s="388" t="s">
        <v>3105</v>
      </c>
      <c r="J427" s="389"/>
      <c r="K427" s="389"/>
      <c r="L427" s="389"/>
      <c r="M427" s="389"/>
      <c r="N427" s="389"/>
      <c r="O427" s="389"/>
      <c r="P427" s="390"/>
      <c r="Q427" s="7">
        <v>1</v>
      </c>
      <c r="R427" s="374"/>
      <c r="S427" s="374"/>
      <c r="T427" s="374"/>
      <c r="U427" s="374"/>
      <c r="V427" s="374"/>
      <c r="W427" s="374"/>
      <c r="X427" s="374"/>
      <c r="Y427" s="374"/>
      <c r="Z427" s="374"/>
    </row>
    <row r="428" spans="1:26" s="1" customFormat="1" ht="59.25" customHeight="1" x14ac:dyDescent="0.2">
      <c r="A428" s="5"/>
      <c r="B428" s="79" t="s">
        <v>2305</v>
      </c>
      <c r="C428" s="388" t="s">
        <v>2118</v>
      </c>
      <c r="D428" s="389"/>
      <c r="E428" s="389"/>
      <c r="F428" s="120"/>
      <c r="G428" s="120"/>
      <c r="H428" s="123"/>
      <c r="I428" s="388" t="s">
        <v>2117</v>
      </c>
      <c r="J428" s="389"/>
      <c r="K428" s="389"/>
      <c r="L428" s="389"/>
      <c r="M428" s="389"/>
      <c r="N428" s="389"/>
      <c r="O428" s="389"/>
      <c r="P428" s="390"/>
      <c r="Q428" s="7">
        <v>1</v>
      </c>
      <c r="R428" s="374"/>
      <c r="S428" s="374"/>
      <c r="T428" s="374"/>
      <c r="U428" s="374"/>
      <c r="V428" s="374"/>
      <c r="W428" s="374"/>
      <c r="X428" s="374"/>
      <c r="Y428" s="374"/>
      <c r="Z428" s="374"/>
    </row>
    <row r="429" spans="1:26" s="1" customFormat="1" ht="45.75" customHeight="1" x14ac:dyDescent="0.2">
      <c r="A429" s="5"/>
      <c r="B429" s="79" t="s">
        <v>2306</v>
      </c>
      <c r="C429" s="388" t="s">
        <v>2114</v>
      </c>
      <c r="D429" s="389"/>
      <c r="E429" s="389"/>
      <c r="F429" s="120"/>
      <c r="G429" s="120"/>
      <c r="H429" s="123"/>
      <c r="I429" s="388" t="s">
        <v>3106</v>
      </c>
      <c r="J429" s="389"/>
      <c r="K429" s="389"/>
      <c r="L429" s="389"/>
      <c r="M429" s="389"/>
      <c r="N429" s="389"/>
      <c r="O429" s="389"/>
      <c r="P429" s="390"/>
      <c r="Q429" s="7">
        <v>1</v>
      </c>
      <c r="R429" s="374"/>
      <c r="S429" s="374"/>
      <c r="T429" s="374"/>
      <c r="U429" s="374"/>
      <c r="V429" s="374"/>
      <c r="W429" s="374"/>
      <c r="X429" s="374"/>
      <c r="Y429" s="374"/>
      <c r="Z429" s="374"/>
    </row>
    <row r="430" spans="1:26" s="1" customFormat="1" ht="58.5" customHeight="1" x14ac:dyDescent="0.2">
      <c r="A430" s="5"/>
      <c r="B430" s="79" t="s">
        <v>2307</v>
      </c>
      <c r="C430" s="388" t="s">
        <v>2115</v>
      </c>
      <c r="D430" s="389"/>
      <c r="E430" s="389"/>
      <c r="F430" s="120"/>
      <c r="G430" s="120"/>
      <c r="H430" s="123"/>
      <c r="I430" s="388" t="s">
        <v>2119</v>
      </c>
      <c r="J430" s="389"/>
      <c r="K430" s="389"/>
      <c r="L430" s="389"/>
      <c r="M430" s="389"/>
      <c r="N430" s="389"/>
      <c r="O430" s="389"/>
      <c r="P430" s="390"/>
      <c r="Q430" s="7">
        <v>1</v>
      </c>
      <c r="R430" s="374"/>
      <c r="S430" s="374"/>
      <c r="T430" s="374"/>
      <c r="U430" s="374"/>
      <c r="V430" s="374"/>
      <c r="W430" s="374"/>
      <c r="X430" s="374"/>
      <c r="Y430" s="374"/>
      <c r="Z430" s="374"/>
    </row>
    <row r="431" spans="1:26" s="1" customFormat="1" ht="25.5" customHeight="1" x14ac:dyDescent="0.2">
      <c r="B431" s="558" t="s">
        <v>92</v>
      </c>
      <c r="C431" s="559"/>
      <c r="D431" s="559"/>
      <c r="E431" s="559"/>
      <c r="F431" s="559"/>
      <c r="G431" s="559"/>
      <c r="H431" s="559"/>
      <c r="I431" s="559"/>
      <c r="J431" s="559"/>
      <c r="K431" s="559"/>
      <c r="L431" s="559"/>
      <c r="M431" s="559"/>
      <c r="N431" s="559"/>
      <c r="O431" s="559"/>
      <c r="P431" s="569"/>
      <c r="Q431" s="7">
        <f>COUNTIF(Q408:Q430,"N/A")</f>
        <v>0</v>
      </c>
      <c r="R431" s="567"/>
      <c r="S431" s="567"/>
      <c r="T431" s="567"/>
      <c r="U431" s="567"/>
      <c r="V431" s="567"/>
      <c r="W431" s="567"/>
      <c r="X431" s="567"/>
      <c r="Y431" s="567"/>
      <c r="Z431" s="567"/>
    </row>
    <row r="432" spans="1:26" s="1" customFormat="1" ht="25.5" customHeight="1" x14ac:dyDescent="0.2">
      <c r="B432" s="558" t="s">
        <v>812</v>
      </c>
      <c r="C432" s="559"/>
      <c r="D432" s="559"/>
      <c r="E432" s="559"/>
      <c r="F432" s="559"/>
      <c r="G432" s="559"/>
      <c r="H432" s="559"/>
      <c r="I432" s="559"/>
      <c r="J432" s="559"/>
      <c r="K432" s="559"/>
      <c r="L432" s="559"/>
      <c r="M432" s="559"/>
      <c r="N432" s="559"/>
      <c r="O432" s="559"/>
      <c r="P432" s="569"/>
      <c r="Q432" s="7">
        <f>COUNTIFS(H408:H430,"M",Q408:Q430,"N/A")</f>
        <v>0</v>
      </c>
      <c r="R432" s="381"/>
      <c r="S432" s="381"/>
      <c r="T432" s="381"/>
      <c r="U432" s="381"/>
      <c r="V432" s="381"/>
      <c r="W432" s="381"/>
      <c r="X432" s="381"/>
      <c r="Y432" s="381"/>
      <c r="Z432" s="381"/>
    </row>
    <row r="433" spans="1:26" s="1" customFormat="1" ht="25.5" customHeight="1" x14ac:dyDescent="0.2">
      <c r="B433" s="558" t="s">
        <v>813</v>
      </c>
      <c r="C433" s="559"/>
      <c r="D433" s="559"/>
      <c r="E433" s="559"/>
      <c r="F433" s="559"/>
      <c r="G433" s="559"/>
      <c r="H433" s="559"/>
      <c r="I433" s="559"/>
      <c r="J433" s="559"/>
      <c r="K433" s="559"/>
      <c r="L433" s="559"/>
      <c r="M433" s="559"/>
      <c r="N433" s="559"/>
      <c r="O433" s="559"/>
      <c r="P433" s="569"/>
      <c r="Q433" s="7">
        <f>COUNTIFS(H408:H430,"M",Q408:Q430,"1")</f>
        <v>2</v>
      </c>
      <c r="R433" s="381"/>
      <c r="S433" s="381"/>
      <c r="T433" s="381"/>
      <c r="U433" s="381"/>
      <c r="V433" s="381"/>
      <c r="W433" s="381"/>
      <c r="X433" s="381"/>
      <c r="Y433" s="381"/>
      <c r="Z433" s="381"/>
    </row>
    <row r="434" spans="1:26" s="1" customFormat="1" ht="25.5" customHeight="1" x14ac:dyDescent="0.2">
      <c r="B434" s="262" t="s">
        <v>93</v>
      </c>
      <c r="C434" s="263"/>
      <c r="D434" s="263"/>
      <c r="E434" s="263"/>
      <c r="F434" s="263"/>
      <c r="G434" s="263"/>
      <c r="H434" s="263"/>
      <c r="I434" s="263"/>
      <c r="J434" s="263"/>
      <c r="K434" s="263"/>
      <c r="L434" s="263"/>
      <c r="M434" s="263"/>
      <c r="N434" s="263"/>
      <c r="O434" s="263"/>
      <c r="P434" s="264"/>
      <c r="Q434" s="7">
        <f>SUM(Q408:Q430)</f>
        <v>22</v>
      </c>
      <c r="R434" s="381"/>
      <c r="S434" s="381"/>
      <c r="T434" s="381"/>
      <c r="U434" s="381"/>
      <c r="V434" s="381"/>
      <c r="W434" s="381"/>
      <c r="X434" s="381"/>
      <c r="Y434" s="381"/>
      <c r="Z434" s="381"/>
    </row>
    <row r="435" spans="1:26" s="1" customFormat="1" ht="20.25" customHeight="1" x14ac:dyDescent="0.2">
      <c r="B435" s="71">
        <v>17</v>
      </c>
      <c r="C435" s="414" t="s">
        <v>395</v>
      </c>
      <c r="D435" s="415"/>
      <c r="E435" s="415"/>
      <c r="F435" s="415"/>
      <c r="G435" s="415"/>
      <c r="H435" s="415"/>
      <c r="I435" s="415"/>
      <c r="J435" s="415"/>
      <c r="K435" s="415"/>
      <c r="L435" s="415"/>
      <c r="M435" s="415"/>
      <c r="N435" s="415"/>
      <c r="O435" s="415"/>
      <c r="P435" s="416"/>
      <c r="Q435" s="200"/>
      <c r="R435" s="577"/>
      <c r="S435" s="577"/>
      <c r="T435" s="577"/>
      <c r="U435" s="577"/>
      <c r="V435" s="577"/>
      <c r="W435" s="577"/>
      <c r="X435" s="577"/>
      <c r="Y435" s="577"/>
      <c r="Z435" s="577"/>
    </row>
    <row r="436" spans="1:26" s="1" customFormat="1" ht="20.25" customHeight="1" x14ac:dyDescent="0.2">
      <c r="A436" s="5"/>
      <c r="B436" s="78" t="s">
        <v>2308</v>
      </c>
      <c r="C436" s="574" t="s">
        <v>834</v>
      </c>
      <c r="D436" s="575"/>
      <c r="E436" s="575"/>
      <c r="F436" s="575"/>
      <c r="G436" s="575"/>
      <c r="H436" s="575"/>
      <c r="I436" s="575"/>
      <c r="J436" s="575"/>
      <c r="K436" s="575"/>
      <c r="L436" s="575"/>
      <c r="M436" s="575"/>
      <c r="N436" s="575"/>
      <c r="O436" s="575"/>
      <c r="P436" s="576"/>
      <c r="Q436" s="108"/>
      <c r="R436" s="604"/>
      <c r="S436" s="604"/>
      <c r="T436" s="604"/>
      <c r="U436" s="604"/>
      <c r="V436" s="604"/>
      <c r="W436" s="604"/>
      <c r="X436" s="604"/>
      <c r="Y436" s="604"/>
      <c r="Z436" s="604"/>
    </row>
    <row r="437" spans="1:26" s="1" customFormat="1" ht="63" customHeight="1" x14ac:dyDescent="0.2">
      <c r="A437" s="5"/>
      <c r="B437" s="89"/>
      <c r="C437" s="657"/>
      <c r="D437" s="657"/>
      <c r="E437" s="657"/>
      <c r="F437" s="89"/>
      <c r="G437" s="89"/>
      <c r="H437" s="90"/>
      <c r="I437" s="658" t="s">
        <v>3383</v>
      </c>
      <c r="J437" s="658"/>
      <c r="K437" s="658"/>
      <c r="L437" s="658"/>
      <c r="M437" s="658"/>
      <c r="N437" s="658"/>
      <c r="O437" s="658"/>
      <c r="P437" s="658"/>
      <c r="Q437" s="136"/>
      <c r="R437" s="657"/>
      <c r="S437" s="657"/>
      <c r="T437" s="657"/>
      <c r="U437" s="657"/>
      <c r="V437" s="657"/>
      <c r="W437" s="657"/>
      <c r="X437" s="657"/>
      <c r="Y437" s="657"/>
      <c r="Z437" s="657"/>
    </row>
    <row r="438" spans="1:26" s="1" customFormat="1" ht="50.25" customHeight="1" x14ac:dyDescent="0.2">
      <c r="A438" s="5"/>
      <c r="B438" s="79" t="s">
        <v>2309</v>
      </c>
      <c r="C438" s="560" t="s">
        <v>1158</v>
      </c>
      <c r="D438" s="560"/>
      <c r="E438" s="560"/>
      <c r="F438" s="91"/>
      <c r="G438" s="80"/>
      <c r="H438" s="83"/>
      <c r="I438" s="555" t="s">
        <v>1967</v>
      </c>
      <c r="J438" s="556" t="s">
        <v>1159</v>
      </c>
      <c r="K438" s="556" t="s">
        <v>1159</v>
      </c>
      <c r="L438" s="556" t="s">
        <v>1159</v>
      </c>
      <c r="M438" s="556" t="s">
        <v>1159</v>
      </c>
      <c r="N438" s="556" t="s">
        <v>1159</v>
      </c>
      <c r="O438" s="556" t="s">
        <v>1159</v>
      </c>
      <c r="P438" s="557" t="s">
        <v>1159</v>
      </c>
      <c r="Q438" s="7">
        <v>1</v>
      </c>
      <c r="R438" s="374"/>
      <c r="S438" s="374"/>
      <c r="T438" s="374"/>
      <c r="U438" s="374"/>
      <c r="V438" s="374"/>
      <c r="W438" s="374"/>
      <c r="X438" s="374"/>
      <c r="Y438" s="374"/>
      <c r="Z438" s="374"/>
    </row>
    <row r="439" spans="1:26" s="1" customFormat="1" ht="30.75" customHeight="1" x14ac:dyDescent="0.2">
      <c r="A439" s="5"/>
      <c r="B439" s="79" t="s">
        <v>2310</v>
      </c>
      <c r="C439" s="560" t="s">
        <v>1161</v>
      </c>
      <c r="D439" s="560"/>
      <c r="E439" s="560"/>
      <c r="F439" s="91"/>
      <c r="G439" s="80"/>
      <c r="H439" s="68" t="s">
        <v>57</v>
      </c>
      <c r="I439" s="555" t="s">
        <v>709</v>
      </c>
      <c r="J439" s="556" t="s">
        <v>709</v>
      </c>
      <c r="K439" s="556" t="s">
        <v>709</v>
      </c>
      <c r="L439" s="556" t="s">
        <v>709</v>
      </c>
      <c r="M439" s="556" t="s">
        <v>709</v>
      </c>
      <c r="N439" s="556" t="s">
        <v>709</v>
      </c>
      <c r="O439" s="556" t="s">
        <v>709</v>
      </c>
      <c r="P439" s="557" t="s">
        <v>709</v>
      </c>
      <c r="Q439" s="7">
        <v>1</v>
      </c>
      <c r="R439" s="374"/>
      <c r="S439" s="374"/>
      <c r="T439" s="374"/>
      <c r="U439" s="374"/>
      <c r="V439" s="374"/>
      <c r="W439" s="374"/>
      <c r="X439" s="374"/>
      <c r="Y439" s="374"/>
      <c r="Z439" s="374"/>
    </row>
    <row r="440" spans="1:26" s="1" customFormat="1" ht="47.25" customHeight="1" x14ac:dyDescent="0.2">
      <c r="A440" s="5"/>
      <c r="B440" s="79" t="s">
        <v>2311</v>
      </c>
      <c r="C440" s="560" t="s">
        <v>1163</v>
      </c>
      <c r="D440" s="560"/>
      <c r="E440" s="560"/>
      <c r="F440" s="91"/>
      <c r="G440" s="80"/>
      <c r="H440" s="83"/>
      <c r="I440" s="555" t="s">
        <v>1164</v>
      </c>
      <c r="J440" s="556" t="s">
        <v>1165</v>
      </c>
      <c r="K440" s="556" t="s">
        <v>1165</v>
      </c>
      <c r="L440" s="556" t="s">
        <v>1165</v>
      </c>
      <c r="M440" s="556" t="s">
        <v>1165</v>
      </c>
      <c r="N440" s="556" t="s">
        <v>1165</v>
      </c>
      <c r="O440" s="556" t="s">
        <v>1165</v>
      </c>
      <c r="P440" s="557" t="s">
        <v>1165</v>
      </c>
      <c r="Q440" s="7">
        <v>1</v>
      </c>
      <c r="R440" s="374"/>
      <c r="S440" s="374"/>
      <c r="T440" s="374"/>
      <c r="U440" s="374"/>
      <c r="V440" s="374"/>
      <c r="W440" s="374"/>
      <c r="X440" s="374"/>
      <c r="Y440" s="374"/>
      <c r="Z440" s="374"/>
    </row>
    <row r="441" spans="1:26" s="1" customFormat="1" ht="30" customHeight="1" x14ac:dyDescent="0.2">
      <c r="A441" s="5"/>
      <c r="B441" s="79" t="s">
        <v>2312</v>
      </c>
      <c r="C441" s="560" t="s">
        <v>702</v>
      </c>
      <c r="D441" s="560"/>
      <c r="E441" s="560"/>
      <c r="F441" s="91"/>
      <c r="G441" s="80"/>
      <c r="H441" s="83"/>
      <c r="I441" s="555" t="s">
        <v>1167</v>
      </c>
      <c r="J441" s="556" t="s">
        <v>703</v>
      </c>
      <c r="K441" s="556" t="s">
        <v>703</v>
      </c>
      <c r="L441" s="556" t="s">
        <v>703</v>
      </c>
      <c r="M441" s="556" t="s">
        <v>703</v>
      </c>
      <c r="N441" s="556" t="s">
        <v>703</v>
      </c>
      <c r="O441" s="556" t="s">
        <v>703</v>
      </c>
      <c r="P441" s="557" t="s">
        <v>703</v>
      </c>
      <c r="Q441" s="7">
        <v>1</v>
      </c>
      <c r="R441" s="374"/>
      <c r="S441" s="374"/>
      <c r="T441" s="374"/>
      <c r="U441" s="374"/>
      <c r="V441" s="374"/>
      <c r="W441" s="374"/>
      <c r="X441" s="374"/>
      <c r="Y441" s="374"/>
      <c r="Z441" s="374"/>
    </row>
    <row r="442" spans="1:26" s="1" customFormat="1" ht="30" customHeight="1" x14ac:dyDescent="0.2">
      <c r="A442" s="5"/>
      <c r="B442" s="79" t="s">
        <v>2313</v>
      </c>
      <c r="C442" s="560" t="s">
        <v>1169</v>
      </c>
      <c r="D442" s="560"/>
      <c r="E442" s="560"/>
      <c r="F442" s="91"/>
      <c r="G442" s="80"/>
      <c r="H442" s="83"/>
      <c r="I442" s="555" t="s">
        <v>1170</v>
      </c>
      <c r="J442" s="556" t="s">
        <v>1170</v>
      </c>
      <c r="K442" s="556" t="s">
        <v>1170</v>
      </c>
      <c r="L442" s="556" t="s">
        <v>1170</v>
      </c>
      <c r="M442" s="556" t="s">
        <v>1170</v>
      </c>
      <c r="N442" s="556" t="s">
        <v>1170</v>
      </c>
      <c r="O442" s="556" t="s">
        <v>1170</v>
      </c>
      <c r="P442" s="557" t="s">
        <v>1170</v>
      </c>
      <c r="Q442" s="7">
        <v>1</v>
      </c>
      <c r="R442" s="374"/>
      <c r="S442" s="374"/>
      <c r="T442" s="374"/>
      <c r="U442" s="374"/>
      <c r="V442" s="374"/>
      <c r="W442" s="374"/>
      <c r="X442" s="374"/>
      <c r="Y442" s="374"/>
      <c r="Z442" s="374"/>
    </row>
    <row r="443" spans="1:26" s="1" customFormat="1" ht="30" customHeight="1" x14ac:dyDescent="0.2">
      <c r="A443" s="5"/>
      <c r="B443" s="79" t="s">
        <v>2314</v>
      </c>
      <c r="C443" s="560" t="s">
        <v>1172</v>
      </c>
      <c r="D443" s="560"/>
      <c r="E443" s="560"/>
      <c r="F443" s="91"/>
      <c r="G443" s="80"/>
      <c r="H443" s="83"/>
      <c r="I443" s="555" t="s">
        <v>1968</v>
      </c>
      <c r="J443" s="556" t="s">
        <v>1173</v>
      </c>
      <c r="K443" s="556" t="s">
        <v>1173</v>
      </c>
      <c r="L443" s="556" t="s">
        <v>1173</v>
      </c>
      <c r="M443" s="556" t="s">
        <v>1173</v>
      </c>
      <c r="N443" s="556" t="s">
        <v>1173</v>
      </c>
      <c r="O443" s="556" t="s">
        <v>1173</v>
      </c>
      <c r="P443" s="557" t="s">
        <v>1173</v>
      </c>
      <c r="Q443" s="7">
        <v>1</v>
      </c>
      <c r="R443" s="374"/>
      <c r="S443" s="374"/>
      <c r="T443" s="374"/>
      <c r="U443" s="374"/>
      <c r="V443" s="374"/>
      <c r="W443" s="374"/>
      <c r="X443" s="374"/>
      <c r="Y443" s="374"/>
      <c r="Z443" s="374"/>
    </row>
    <row r="444" spans="1:26" s="1" customFormat="1" ht="30" customHeight="1" x14ac:dyDescent="0.2">
      <c r="A444" s="5"/>
      <c r="B444" s="79" t="s">
        <v>2315</v>
      </c>
      <c r="C444" s="560" t="s">
        <v>710</v>
      </c>
      <c r="D444" s="560"/>
      <c r="E444" s="560"/>
      <c r="F444" s="91"/>
      <c r="G444" s="80"/>
      <c r="H444" s="83"/>
      <c r="I444" s="555" t="s">
        <v>1175</v>
      </c>
      <c r="J444" s="556" t="s">
        <v>1175</v>
      </c>
      <c r="K444" s="556" t="s">
        <v>1175</v>
      </c>
      <c r="L444" s="556" t="s">
        <v>1175</v>
      </c>
      <c r="M444" s="556" t="s">
        <v>1175</v>
      </c>
      <c r="N444" s="556" t="s">
        <v>1175</v>
      </c>
      <c r="O444" s="556" t="s">
        <v>1175</v>
      </c>
      <c r="P444" s="557" t="s">
        <v>1175</v>
      </c>
      <c r="Q444" s="7">
        <v>1</v>
      </c>
      <c r="R444" s="374"/>
      <c r="S444" s="374"/>
      <c r="T444" s="374"/>
      <c r="U444" s="374"/>
      <c r="V444" s="374"/>
      <c r="W444" s="374"/>
      <c r="X444" s="374"/>
      <c r="Y444" s="374"/>
      <c r="Z444" s="374"/>
    </row>
    <row r="445" spans="1:26" s="1" customFormat="1" ht="30" customHeight="1" x14ac:dyDescent="0.2">
      <c r="A445" s="5"/>
      <c r="B445" s="79" t="s">
        <v>2316</v>
      </c>
      <c r="C445" s="560" t="s">
        <v>712</v>
      </c>
      <c r="D445" s="560"/>
      <c r="E445" s="560"/>
      <c r="F445" s="91"/>
      <c r="G445" s="80"/>
      <c r="H445" s="83"/>
      <c r="I445" s="555" t="s">
        <v>1969</v>
      </c>
      <c r="J445" s="556" t="s">
        <v>1177</v>
      </c>
      <c r="K445" s="556" t="s">
        <v>1177</v>
      </c>
      <c r="L445" s="556" t="s">
        <v>1177</v>
      </c>
      <c r="M445" s="556" t="s">
        <v>1177</v>
      </c>
      <c r="N445" s="556" t="s">
        <v>1177</v>
      </c>
      <c r="O445" s="556" t="s">
        <v>1177</v>
      </c>
      <c r="P445" s="557" t="s">
        <v>1177</v>
      </c>
      <c r="Q445" s="7">
        <v>1</v>
      </c>
      <c r="R445" s="374"/>
      <c r="S445" s="374"/>
      <c r="T445" s="374"/>
      <c r="U445" s="374"/>
      <c r="V445" s="374"/>
      <c r="W445" s="374"/>
      <c r="X445" s="374"/>
      <c r="Y445" s="374"/>
      <c r="Z445" s="374"/>
    </row>
    <row r="446" spans="1:26" s="1" customFormat="1" ht="30" customHeight="1" x14ac:dyDescent="0.2">
      <c r="A446" s="5"/>
      <c r="B446" s="79" t="s">
        <v>2317</v>
      </c>
      <c r="C446" s="560" t="s">
        <v>1179</v>
      </c>
      <c r="D446" s="560"/>
      <c r="E446" s="560"/>
      <c r="F446" s="91"/>
      <c r="G446" s="80"/>
      <c r="H446" s="83"/>
      <c r="I446" s="555" t="s">
        <v>716</v>
      </c>
      <c r="J446" s="556" t="s">
        <v>1180</v>
      </c>
      <c r="K446" s="556" t="s">
        <v>1180</v>
      </c>
      <c r="L446" s="556" t="s">
        <v>1180</v>
      </c>
      <c r="M446" s="556" t="s">
        <v>1180</v>
      </c>
      <c r="N446" s="556" t="s">
        <v>1180</v>
      </c>
      <c r="O446" s="556" t="s">
        <v>1180</v>
      </c>
      <c r="P446" s="557" t="s">
        <v>1180</v>
      </c>
      <c r="Q446" s="7">
        <v>1</v>
      </c>
      <c r="R446" s="374"/>
      <c r="S446" s="374"/>
      <c r="T446" s="374"/>
      <c r="U446" s="374"/>
      <c r="V446" s="374"/>
      <c r="W446" s="374"/>
      <c r="X446" s="374"/>
      <c r="Y446" s="374"/>
      <c r="Z446" s="374"/>
    </row>
    <row r="447" spans="1:26" s="1" customFormat="1" ht="30" customHeight="1" x14ac:dyDescent="0.2">
      <c r="A447" s="5"/>
      <c r="B447" s="79" t="s">
        <v>2318</v>
      </c>
      <c r="C447" s="560" t="s">
        <v>714</v>
      </c>
      <c r="D447" s="560"/>
      <c r="E447" s="560"/>
      <c r="F447" s="91"/>
      <c r="G447" s="80"/>
      <c r="H447" s="83"/>
      <c r="I447" s="555" t="s">
        <v>1970</v>
      </c>
      <c r="J447" s="556" t="s">
        <v>1182</v>
      </c>
      <c r="K447" s="556" t="s">
        <v>1182</v>
      </c>
      <c r="L447" s="556" t="s">
        <v>1182</v>
      </c>
      <c r="M447" s="556" t="s">
        <v>1182</v>
      </c>
      <c r="N447" s="556" t="s">
        <v>1182</v>
      </c>
      <c r="O447" s="556" t="s">
        <v>1182</v>
      </c>
      <c r="P447" s="557" t="s">
        <v>1182</v>
      </c>
      <c r="Q447" s="7">
        <v>1</v>
      </c>
      <c r="R447" s="374"/>
      <c r="S447" s="374"/>
      <c r="T447" s="374"/>
      <c r="U447" s="374"/>
      <c r="V447" s="374"/>
      <c r="W447" s="374"/>
      <c r="X447" s="374"/>
      <c r="Y447" s="374"/>
      <c r="Z447" s="374"/>
    </row>
    <row r="448" spans="1:26" s="1" customFormat="1" ht="30.75" customHeight="1" x14ac:dyDescent="0.2">
      <c r="A448" s="5"/>
      <c r="B448" s="79" t="s">
        <v>2319</v>
      </c>
      <c r="C448" s="560" t="s">
        <v>1183</v>
      </c>
      <c r="D448" s="560"/>
      <c r="E448" s="560"/>
      <c r="F448" s="91"/>
      <c r="G448" s="80"/>
      <c r="H448" s="83"/>
      <c r="I448" s="555" t="s">
        <v>1184</v>
      </c>
      <c r="J448" s="556" t="s">
        <v>1184</v>
      </c>
      <c r="K448" s="556" t="s">
        <v>1184</v>
      </c>
      <c r="L448" s="556" t="s">
        <v>1184</v>
      </c>
      <c r="M448" s="556" t="s">
        <v>1184</v>
      </c>
      <c r="N448" s="556" t="s">
        <v>1184</v>
      </c>
      <c r="O448" s="556" t="s">
        <v>1184</v>
      </c>
      <c r="P448" s="557" t="s">
        <v>1184</v>
      </c>
      <c r="Q448" s="7">
        <v>1</v>
      </c>
      <c r="R448" s="374"/>
      <c r="S448" s="374"/>
      <c r="T448" s="374"/>
      <c r="U448" s="374"/>
      <c r="V448" s="374"/>
      <c r="W448" s="374"/>
      <c r="X448" s="374"/>
      <c r="Y448" s="374"/>
      <c r="Z448" s="374"/>
    </row>
    <row r="449" spans="1:26" s="1" customFormat="1" ht="60.75" customHeight="1" x14ac:dyDescent="0.2">
      <c r="A449" s="5"/>
      <c r="B449" s="79" t="s">
        <v>2320</v>
      </c>
      <c r="C449" s="560" t="s">
        <v>1185</v>
      </c>
      <c r="D449" s="560"/>
      <c r="E449" s="560"/>
      <c r="F449" s="91"/>
      <c r="G449" s="80"/>
      <c r="H449" s="68" t="s">
        <v>57</v>
      </c>
      <c r="I449" s="555" t="s">
        <v>1186</v>
      </c>
      <c r="J449" s="556" t="s">
        <v>1187</v>
      </c>
      <c r="K449" s="556" t="s">
        <v>1187</v>
      </c>
      <c r="L449" s="556" t="s">
        <v>1187</v>
      </c>
      <c r="M449" s="556" t="s">
        <v>1187</v>
      </c>
      <c r="N449" s="556" t="s">
        <v>1187</v>
      </c>
      <c r="O449" s="556" t="s">
        <v>1187</v>
      </c>
      <c r="P449" s="557" t="s">
        <v>1187</v>
      </c>
      <c r="Q449" s="7">
        <v>1</v>
      </c>
      <c r="R449" s="374"/>
      <c r="S449" s="374"/>
      <c r="T449" s="374"/>
      <c r="U449" s="374"/>
      <c r="V449" s="374"/>
      <c r="W449" s="374"/>
      <c r="X449" s="374"/>
      <c r="Y449" s="374"/>
      <c r="Z449" s="374"/>
    </row>
    <row r="450" spans="1:26" s="1" customFormat="1" ht="30.75" customHeight="1" x14ac:dyDescent="0.2">
      <c r="A450" s="5"/>
      <c r="B450" s="79" t="s">
        <v>2321</v>
      </c>
      <c r="C450" s="560" t="s">
        <v>2841</v>
      </c>
      <c r="D450" s="560"/>
      <c r="E450" s="560"/>
      <c r="F450" s="91"/>
      <c r="G450" s="80"/>
      <c r="H450" s="68" t="s">
        <v>57</v>
      </c>
      <c r="I450" s="555" t="s">
        <v>1188</v>
      </c>
      <c r="J450" s="556" t="s">
        <v>1189</v>
      </c>
      <c r="K450" s="556" t="s">
        <v>1189</v>
      </c>
      <c r="L450" s="556" t="s">
        <v>1189</v>
      </c>
      <c r="M450" s="556" t="s">
        <v>1189</v>
      </c>
      <c r="N450" s="556" t="s">
        <v>1189</v>
      </c>
      <c r="O450" s="556" t="s">
        <v>1189</v>
      </c>
      <c r="P450" s="557" t="s">
        <v>1189</v>
      </c>
      <c r="Q450" s="7">
        <v>1</v>
      </c>
      <c r="R450" s="374"/>
      <c r="S450" s="374"/>
      <c r="T450" s="374"/>
      <c r="U450" s="374"/>
      <c r="V450" s="374"/>
      <c r="W450" s="374"/>
      <c r="X450" s="374"/>
      <c r="Y450" s="374"/>
      <c r="Z450" s="374"/>
    </row>
    <row r="451" spans="1:26" s="1" customFormat="1" ht="49.5" customHeight="1" x14ac:dyDescent="0.2">
      <c r="A451" s="5"/>
      <c r="B451" s="79" t="s">
        <v>2322</v>
      </c>
      <c r="C451" s="560" t="s">
        <v>1190</v>
      </c>
      <c r="D451" s="560"/>
      <c r="E451" s="560"/>
      <c r="F451" s="91"/>
      <c r="G451" s="80"/>
      <c r="H451" s="68" t="s">
        <v>57</v>
      </c>
      <c r="I451" s="555" t="s">
        <v>1191</v>
      </c>
      <c r="J451" s="556" t="s">
        <v>1191</v>
      </c>
      <c r="K451" s="556" t="s">
        <v>1191</v>
      </c>
      <c r="L451" s="556" t="s">
        <v>1191</v>
      </c>
      <c r="M451" s="556" t="s">
        <v>1191</v>
      </c>
      <c r="N451" s="556" t="s">
        <v>1191</v>
      </c>
      <c r="O451" s="556" t="s">
        <v>1191</v>
      </c>
      <c r="P451" s="557" t="s">
        <v>1191</v>
      </c>
      <c r="Q451" s="7">
        <v>1</v>
      </c>
      <c r="R451" s="374"/>
      <c r="S451" s="374"/>
      <c r="T451" s="374"/>
      <c r="U451" s="374"/>
      <c r="V451" s="374"/>
      <c r="W451" s="374"/>
      <c r="X451" s="374"/>
      <c r="Y451" s="374"/>
      <c r="Z451" s="374"/>
    </row>
    <row r="452" spans="1:26" s="1" customFormat="1" ht="20.25" customHeight="1" x14ac:dyDescent="0.2">
      <c r="A452" s="5"/>
      <c r="B452" s="79" t="s">
        <v>2323</v>
      </c>
      <c r="C452" s="560" t="s">
        <v>1192</v>
      </c>
      <c r="D452" s="560"/>
      <c r="E452" s="560"/>
      <c r="F452" s="91"/>
      <c r="G452" s="80"/>
      <c r="H452" s="83"/>
      <c r="I452" s="555" t="s">
        <v>1193</v>
      </c>
      <c r="J452" s="556" t="s">
        <v>1193</v>
      </c>
      <c r="K452" s="556" t="s">
        <v>1193</v>
      </c>
      <c r="L452" s="556" t="s">
        <v>1193</v>
      </c>
      <c r="M452" s="556" t="s">
        <v>1193</v>
      </c>
      <c r="N452" s="556" t="s">
        <v>1193</v>
      </c>
      <c r="O452" s="556" t="s">
        <v>1193</v>
      </c>
      <c r="P452" s="557" t="s">
        <v>1193</v>
      </c>
      <c r="Q452" s="7">
        <v>1</v>
      </c>
      <c r="R452" s="374"/>
      <c r="S452" s="374"/>
      <c r="T452" s="374"/>
      <c r="U452" s="374"/>
      <c r="V452" s="374"/>
      <c r="W452" s="374"/>
      <c r="X452" s="374"/>
      <c r="Y452" s="374"/>
      <c r="Z452" s="374"/>
    </row>
    <row r="453" spans="1:26" s="1" customFormat="1" ht="30.75" customHeight="1" x14ac:dyDescent="0.2">
      <c r="A453" s="5"/>
      <c r="B453" s="79" t="s">
        <v>2324</v>
      </c>
      <c r="C453" s="560" t="s">
        <v>1194</v>
      </c>
      <c r="D453" s="560"/>
      <c r="E453" s="560"/>
      <c r="F453" s="91"/>
      <c r="G453" s="80"/>
      <c r="H453" s="83"/>
      <c r="I453" s="555" t="s">
        <v>1195</v>
      </c>
      <c r="J453" s="556" t="s">
        <v>1195</v>
      </c>
      <c r="K453" s="556" t="s">
        <v>1195</v>
      </c>
      <c r="L453" s="556" t="s">
        <v>1195</v>
      </c>
      <c r="M453" s="556" t="s">
        <v>1195</v>
      </c>
      <c r="N453" s="556" t="s">
        <v>1195</v>
      </c>
      <c r="O453" s="556" t="s">
        <v>1195</v>
      </c>
      <c r="P453" s="557" t="s">
        <v>1195</v>
      </c>
      <c r="Q453" s="7">
        <v>1</v>
      </c>
      <c r="R453" s="374"/>
      <c r="S453" s="374"/>
      <c r="T453" s="374"/>
      <c r="U453" s="374"/>
      <c r="V453" s="374"/>
      <c r="W453" s="374"/>
      <c r="X453" s="374"/>
      <c r="Y453" s="374"/>
      <c r="Z453" s="374"/>
    </row>
    <row r="454" spans="1:26" s="1" customFormat="1" ht="30.75" customHeight="1" x14ac:dyDescent="0.2">
      <c r="A454" s="5"/>
      <c r="B454" s="79" t="s">
        <v>2325</v>
      </c>
      <c r="C454" s="560" t="s">
        <v>1196</v>
      </c>
      <c r="D454" s="560"/>
      <c r="E454" s="560"/>
      <c r="F454" s="91"/>
      <c r="G454" s="80"/>
      <c r="H454" s="68" t="s">
        <v>57</v>
      </c>
      <c r="I454" s="555" t="s">
        <v>3107</v>
      </c>
      <c r="J454" s="556" t="s">
        <v>1197</v>
      </c>
      <c r="K454" s="556" t="s">
        <v>1197</v>
      </c>
      <c r="L454" s="556" t="s">
        <v>1197</v>
      </c>
      <c r="M454" s="556" t="s">
        <v>1197</v>
      </c>
      <c r="N454" s="556" t="s">
        <v>1197</v>
      </c>
      <c r="O454" s="556" t="s">
        <v>1197</v>
      </c>
      <c r="P454" s="557" t="s">
        <v>1197</v>
      </c>
      <c r="Q454" s="7">
        <v>1</v>
      </c>
      <c r="R454" s="374"/>
      <c r="S454" s="374"/>
      <c r="T454" s="374"/>
      <c r="U454" s="374"/>
      <c r="V454" s="374"/>
      <c r="W454" s="374"/>
      <c r="X454" s="374"/>
      <c r="Y454" s="374"/>
      <c r="Z454" s="374"/>
    </row>
    <row r="455" spans="1:26" s="1" customFormat="1" ht="20.25" customHeight="1" x14ac:dyDescent="0.2">
      <c r="A455" s="5"/>
      <c r="B455" s="79" t="s">
        <v>2326</v>
      </c>
      <c r="C455" s="560" t="s">
        <v>1198</v>
      </c>
      <c r="D455" s="560"/>
      <c r="E455" s="560"/>
      <c r="F455" s="91"/>
      <c r="G455" s="80"/>
      <c r="H455" s="68" t="s">
        <v>57</v>
      </c>
      <c r="I455" s="555" t="s">
        <v>1199</v>
      </c>
      <c r="J455" s="556" t="s">
        <v>1199</v>
      </c>
      <c r="K455" s="556" t="s">
        <v>1199</v>
      </c>
      <c r="L455" s="556" t="s">
        <v>1199</v>
      </c>
      <c r="M455" s="556" t="s">
        <v>1199</v>
      </c>
      <c r="N455" s="556" t="s">
        <v>1199</v>
      </c>
      <c r="O455" s="556" t="s">
        <v>1199</v>
      </c>
      <c r="P455" s="557" t="s">
        <v>1199</v>
      </c>
      <c r="Q455" s="7">
        <v>1</v>
      </c>
      <c r="R455" s="374"/>
      <c r="S455" s="374"/>
      <c r="T455" s="374"/>
      <c r="U455" s="374"/>
      <c r="V455" s="374"/>
      <c r="W455" s="374"/>
      <c r="X455" s="374"/>
      <c r="Y455" s="374"/>
      <c r="Z455" s="374"/>
    </row>
    <row r="456" spans="1:26" s="1" customFormat="1" ht="63.75" customHeight="1" x14ac:dyDescent="0.2">
      <c r="A456" s="5"/>
      <c r="B456" s="79" t="s">
        <v>2327</v>
      </c>
      <c r="C456" s="560" t="s">
        <v>1200</v>
      </c>
      <c r="D456" s="560"/>
      <c r="E456" s="560"/>
      <c r="F456" s="91"/>
      <c r="G456" s="80"/>
      <c r="H456" s="83"/>
      <c r="I456" s="555" t="s">
        <v>1201</v>
      </c>
      <c r="J456" s="556" t="s">
        <v>1201</v>
      </c>
      <c r="K456" s="556" t="s">
        <v>1201</v>
      </c>
      <c r="L456" s="556" t="s">
        <v>1201</v>
      </c>
      <c r="M456" s="556" t="s">
        <v>1201</v>
      </c>
      <c r="N456" s="556" t="s">
        <v>1201</v>
      </c>
      <c r="O456" s="556" t="s">
        <v>1201</v>
      </c>
      <c r="P456" s="557" t="s">
        <v>1201</v>
      </c>
      <c r="Q456" s="7">
        <v>1</v>
      </c>
      <c r="R456" s="374"/>
      <c r="S456" s="374"/>
      <c r="T456" s="374"/>
      <c r="U456" s="374"/>
      <c r="V456" s="374"/>
      <c r="W456" s="374"/>
      <c r="X456" s="374"/>
      <c r="Y456" s="374"/>
      <c r="Z456" s="374"/>
    </row>
    <row r="457" spans="1:26" s="1" customFormat="1" ht="61.5" customHeight="1" x14ac:dyDescent="0.2">
      <c r="A457" s="5"/>
      <c r="B457" s="79" t="s">
        <v>2328</v>
      </c>
      <c r="C457" s="560" t="s">
        <v>1202</v>
      </c>
      <c r="D457" s="560"/>
      <c r="E457" s="560"/>
      <c r="F457" s="91"/>
      <c r="G457" s="80"/>
      <c r="H457" s="83"/>
      <c r="I457" s="555" t="s">
        <v>2120</v>
      </c>
      <c r="J457" s="556" t="s">
        <v>1203</v>
      </c>
      <c r="K457" s="556" t="s">
        <v>1203</v>
      </c>
      <c r="L457" s="556" t="s">
        <v>1203</v>
      </c>
      <c r="M457" s="556" t="s">
        <v>1203</v>
      </c>
      <c r="N457" s="556" t="s">
        <v>1203</v>
      </c>
      <c r="O457" s="556" t="s">
        <v>1203</v>
      </c>
      <c r="P457" s="557" t="s">
        <v>1203</v>
      </c>
      <c r="Q457" s="7">
        <v>1</v>
      </c>
      <c r="R457" s="374"/>
      <c r="S457" s="374"/>
      <c r="T457" s="374"/>
      <c r="U457" s="374"/>
      <c r="V457" s="374"/>
      <c r="W457" s="374"/>
      <c r="X457" s="374"/>
      <c r="Y457" s="374"/>
      <c r="Z457" s="374"/>
    </row>
    <row r="458" spans="1:26" s="1" customFormat="1" ht="30.75" customHeight="1" x14ac:dyDescent="0.2">
      <c r="A458" s="5"/>
      <c r="B458" s="79" t="s">
        <v>2329</v>
      </c>
      <c r="C458" s="560" t="s">
        <v>750</v>
      </c>
      <c r="D458" s="560"/>
      <c r="E458" s="560"/>
      <c r="F458" s="91"/>
      <c r="G458" s="80"/>
      <c r="H458" s="68" t="s">
        <v>57</v>
      </c>
      <c r="I458" s="555" t="s">
        <v>1204</v>
      </c>
      <c r="J458" s="556" t="s">
        <v>1205</v>
      </c>
      <c r="K458" s="556" t="s">
        <v>1205</v>
      </c>
      <c r="L458" s="556" t="s">
        <v>1205</v>
      </c>
      <c r="M458" s="556" t="s">
        <v>1205</v>
      </c>
      <c r="N458" s="556" t="s">
        <v>1205</v>
      </c>
      <c r="O458" s="556" t="s">
        <v>1205</v>
      </c>
      <c r="P458" s="557" t="s">
        <v>1205</v>
      </c>
      <c r="Q458" s="7">
        <v>1</v>
      </c>
      <c r="R458" s="374"/>
      <c r="S458" s="374"/>
      <c r="T458" s="374"/>
      <c r="U458" s="374"/>
      <c r="V458" s="374"/>
      <c r="W458" s="374"/>
      <c r="X458" s="374"/>
      <c r="Y458" s="374"/>
      <c r="Z458" s="374"/>
    </row>
    <row r="459" spans="1:26" s="1" customFormat="1" ht="30.75" customHeight="1" x14ac:dyDescent="0.2">
      <c r="A459" s="5"/>
      <c r="B459" s="79" t="s">
        <v>2330</v>
      </c>
      <c r="C459" s="560" t="s">
        <v>1206</v>
      </c>
      <c r="D459" s="560"/>
      <c r="E459" s="560"/>
      <c r="F459" s="91"/>
      <c r="G459" s="80"/>
      <c r="H459" s="83"/>
      <c r="I459" s="555" t="s">
        <v>1971</v>
      </c>
      <c r="J459" s="556" t="s">
        <v>1207</v>
      </c>
      <c r="K459" s="556" t="s">
        <v>1207</v>
      </c>
      <c r="L459" s="556" t="s">
        <v>1207</v>
      </c>
      <c r="M459" s="556" t="s">
        <v>1207</v>
      </c>
      <c r="N459" s="556" t="s">
        <v>1207</v>
      </c>
      <c r="O459" s="556" t="s">
        <v>1207</v>
      </c>
      <c r="P459" s="557" t="s">
        <v>1207</v>
      </c>
      <c r="Q459" s="7">
        <v>1</v>
      </c>
      <c r="R459" s="374"/>
      <c r="S459" s="374"/>
      <c r="T459" s="374"/>
      <c r="U459" s="374"/>
      <c r="V459" s="374"/>
      <c r="W459" s="374"/>
      <c r="X459" s="374"/>
      <c r="Y459" s="374"/>
      <c r="Z459" s="374"/>
    </row>
    <row r="460" spans="1:26" s="1" customFormat="1" ht="30.75" customHeight="1" x14ac:dyDescent="0.2">
      <c r="A460" s="5"/>
      <c r="B460" s="79" t="s">
        <v>2331</v>
      </c>
      <c r="C460" s="560" t="s">
        <v>2833</v>
      </c>
      <c r="D460" s="560"/>
      <c r="E460" s="560"/>
      <c r="F460" s="91"/>
      <c r="G460" s="80"/>
      <c r="H460" s="68" t="s">
        <v>57</v>
      </c>
      <c r="I460" s="555" t="s">
        <v>2805</v>
      </c>
      <c r="J460" s="556" t="s">
        <v>1208</v>
      </c>
      <c r="K460" s="556" t="s">
        <v>1208</v>
      </c>
      <c r="L460" s="556" t="s">
        <v>1208</v>
      </c>
      <c r="M460" s="556" t="s">
        <v>1208</v>
      </c>
      <c r="N460" s="556" t="s">
        <v>1208</v>
      </c>
      <c r="O460" s="556" t="s">
        <v>1208</v>
      </c>
      <c r="P460" s="557" t="s">
        <v>1208</v>
      </c>
      <c r="Q460" s="7">
        <v>1</v>
      </c>
      <c r="R460" s="374"/>
      <c r="S460" s="374"/>
      <c r="T460" s="374"/>
      <c r="U460" s="374"/>
      <c r="V460" s="374"/>
      <c r="W460" s="374"/>
      <c r="X460" s="374"/>
      <c r="Y460" s="374"/>
      <c r="Z460" s="374"/>
    </row>
    <row r="461" spans="1:26" s="1" customFormat="1" ht="30.75" customHeight="1" x14ac:dyDescent="0.2">
      <c r="A461" s="5"/>
      <c r="B461" s="79" t="s">
        <v>2332</v>
      </c>
      <c r="C461" s="560" t="s">
        <v>1209</v>
      </c>
      <c r="D461" s="560"/>
      <c r="E461" s="560"/>
      <c r="F461" s="91"/>
      <c r="G461" s="80"/>
      <c r="H461" s="83"/>
      <c r="I461" s="555" t="s">
        <v>1210</v>
      </c>
      <c r="J461" s="556" t="s">
        <v>1208</v>
      </c>
      <c r="K461" s="556" t="s">
        <v>1208</v>
      </c>
      <c r="L461" s="556" t="s">
        <v>1208</v>
      </c>
      <c r="M461" s="556" t="s">
        <v>1208</v>
      </c>
      <c r="N461" s="556" t="s">
        <v>1208</v>
      </c>
      <c r="O461" s="556" t="s">
        <v>1208</v>
      </c>
      <c r="P461" s="557" t="s">
        <v>1208</v>
      </c>
      <c r="Q461" s="7">
        <v>1</v>
      </c>
      <c r="R461" s="374"/>
      <c r="S461" s="374"/>
      <c r="T461" s="374"/>
      <c r="U461" s="374"/>
      <c r="V461" s="374"/>
      <c r="W461" s="374"/>
      <c r="X461" s="374"/>
      <c r="Y461" s="374"/>
      <c r="Z461" s="374"/>
    </row>
    <row r="462" spans="1:26" s="1" customFormat="1" ht="27" customHeight="1" x14ac:dyDescent="0.2">
      <c r="B462" s="558" t="s">
        <v>92</v>
      </c>
      <c r="C462" s="559"/>
      <c r="D462" s="559"/>
      <c r="E462" s="559"/>
      <c r="F462" s="559"/>
      <c r="G462" s="559"/>
      <c r="H462" s="559"/>
      <c r="I462" s="559"/>
      <c r="J462" s="559"/>
      <c r="K462" s="559"/>
      <c r="L462" s="559"/>
      <c r="M462" s="559"/>
      <c r="N462" s="559"/>
      <c r="O462" s="559"/>
      <c r="P462" s="559"/>
      <c r="Q462" s="7">
        <f>COUNTIF(Q437:Q461,"N/A")</f>
        <v>0</v>
      </c>
      <c r="R462" s="567"/>
      <c r="S462" s="567"/>
      <c r="T462" s="567"/>
      <c r="U462" s="567"/>
      <c r="V462" s="567"/>
      <c r="W462" s="567"/>
      <c r="X462" s="567"/>
      <c r="Y462" s="567"/>
      <c r="Z462" s="567"/>
    </row>
    <row r="463" spans="1:26" s="1" customFormat="1" ht="27" customHeight="1" x14ac:dyDescent="0.2">
      <c r="B463" s="558" t="s">
        <v>812</v>
      </c>
      <c r="C463" s="559"/>
      <c r="D463" s="559"/>
      <c r="E463" s="559"/>
      <c r="F463" s="559"/>
      <c r="G463" s="559"/>
      <c r="H463" s="559"/>
      <c r="I463" s="559"/>
      <c r="J463" s="559"/>
      <c r="K463" s="559"/>
      <c r="L463" s="559"/>
      <c r="M463" s="559"/>
      <c r="N463" s="559"/>
      <c r="O463" s="559"/>
      <c r="P463" s="559"/>
      <c r="Q463" s="7">
        <f>COUNTIFS(H437:H461,"M",Q437:Q461,"N/A")</f>
        <v>0</v>
      </c>
      <c r="R463" s="381"/>
      <c r="S463" s="381"/>
      <c r="T463" s="381"/>
      <c r="U463" s="381"/>
      <c r="V463" s="381"/>
      <c r="W463" s="381"/>
      <c r="X463" s="381"/>
      <c r="Y463" s="381"/>
      <c r="Z463" s="381"/>
    </row>
    <row r="464" spans="1:26" s="1" customFormat="1" ht="27" customHeight="1" x14ac:dyDescent="0.2">
      <c r="B464" s="558" t="s">
        <v>813</v>
      </c>
      <c r="C464" s="559"/>
      <c r="D464" s="559"/>
      <c r="E464" s="559"/>
      <c r="F464" s="559"/>
      <c r="G464" s="559"/>
      <c r="H464" s="559"/>
      <c r="I464" s="559"/>
      <c r="J464" s="559"/>
      <c r="K464" s="559"/>
      <c r="L464" s="559"/>
      <c r="M464" s="559"/>
      <c r="N464" s="559"/>
      <c r="O464" s="559"/>
      <c r="P464" s="559"/>
      <c r="Q464" s="7">
        <f>COUNTIFS(H437:H461,"M",Q437:Q461,"1")</f>
        <v>8</v>
      </c>
      <c r="R464" s="381"/>
      <c r="S464" s="381"/>
      <c r="T464" s="381"/>
      <c r="U464" s="381"/>
      <c r="V464" s="381"/>
      <c r="W464" s="381"/>
      <c r="X464" s="381"/>
      <c r="Y464" s="381"/>
      <c r="Z464" s="381"/>
    </row>
    <row r="465" spans="1:26" s="1" customFormat="1" ht="27" customHeight="1" x14ac:dyDescent="0.2">
      <c r="B465" s="262" t="s">
        <v>93</v>
      </c>
      <c r="C465" s="263"/>
      <c r="D465" s="263"/>
      <c r="E465" s="263"/>
      <c r="F465" s="263"/>
      <c r="G465" s="263"/>
      <c r="H465" s="263"/>
      <c r="I465" s="263"/>
      <c r="J465" s="263"/>
      <c r="K465" s="263"/>
      <c r="L465" s="263"/>
      <c r="M465" s="263"/>
      <c r="N465" s="263"/>
      <c r="O465" s="263"/>
      <c r="P465" s="263"/>
      <c r="Q465" s="138">
        <f>SUM(Q437:Q461)</f>
        <v>24</v>
      </c>
      <c r="R465" s="381"/>
      <c r="S465" s="381"/>
      <c r="T465" s="381"/>
      <c r="U465" s="381"/>
      <c r="V465" s="381"/>
      <c r="W465" s="381"/>
      <c r="X465" s="381"/>
      <c r="Y465" s="381"/>
      <c r="Z465" s="381"/>
    </row>
    <row r="466" spans="1:26" s="1" customFormat="1" ht="20.25" customHeight="1" x14ac:dyDescent="0.2">
      <c r="B466" s="71" t="s">
        <v>2333</v>
      </c>
      <c r="C466" s="414" t="s">
        <v>835</v>
      </c>
      <c r="D466" s="415"/>
      <c r="E466" s="415"/>
      <c r="F466" s="415"/>
      <c r="G466" s="415"/>
      <c r="H466" s="415"/>
      <c r="I466" s="415"/>
      <c r="J466" s="415"/>
      <c r="K466" s="415"/>
      <c r="L466" s="415"/>
      <c r="M466" s="415"/>
      <c r="N466" s="415"/>
      <c r="O466" s="415"/>
      <c r="P466" s="416"/>
      <c r="Q466" s="200"/>
      <c r="R466" s="577"/>
      <c r="S466" s="577"/>
      <c r="T466" s="577"/>
      <c r="U466" s="577"/>
      <c r="V466" s="577"/>
      <c r="W466" s="577"/>
      <c r="X466" s="577"/>
      <c r="Y466" s="577"/>
      <c r="Z466" s="577"/>
    </row>
    <row r="467" spans="1:26" s="1" customFormat="1" ht="20.25" customHeight="1" x14ac:dyDescent="0.2">
      <c r="A467" s="5"/>
      <c r="B467" s="79" t="s">
        <v>2334</v>
      </c>
      <c r="C467" s="560" t="s">
        <v>1213</v>
      </c>
      <c r="D467" s="560"/>
      <c r="E467" s="560"/>
      <c r="F467" s="91"/>
      <c r="G467" s="80"/>
      <c r="H467" s="83"/>
      <c r="I467" s="555" t="s">
        <v>1214</v>
      </c>
      <c r="J467" s="556" t="s">
        <v>1214</v>
      </c>
      <c r="K467" s="556" t="s">
        <v>1214</v>
      </c>
      <c r="L467" s="556" t="s">
        <v>1214</v>
      </c>
      <c r="M467" s="556" t="s">
        <v>1214</v>
      </c>
      <c r="N467" s="556" t="s">
        <v>1214</v>
      </c>
      <c r="O467" s="556" t="s">
        <v>1214</v>
      </c>
      <c r="P467" s="557" t="s">
        <v>1214</v>
      </c>
      <c r="Q467" s="7">
        <v>1</v>
      </c>
      <c r="R467" s="374"/>
      <c r="S467" s="374"/>
      <c r="T467" s="374"/>
      <c r="U467" s="374"/>
      <c r="V467" s="374"/>
      <c r="W467" s="374"/>
      <c r="X467" s="374"/>
      <c r="Y467" s="374"/>
      <c r="Z467" s="374"/>
    </row>
    <row r="468" spans="1:26" s="1" customFormat="1" ht="30.75" customHeight="1" x14ac:dyDescent="0.2">
      <c r="A468" s="5"/>
      <c r="B468" s="79" t="s">
        <v>2335</v>
      </c>
      <c r="C468" s="560" t="s">
        <v>1216</v>
      </c>
      <c r="D468" s="560"/>
      <c r="E468" s="560"/>
      <c r="F468" s="91"/>
      <c r="G468" s="80"/>
      <c r="H468" s="83"/>
      <c r="I468" s="555" t="s">
        <v>1217</v>
      </c>
      <c r="J468" s="556" t="s">
        <v>1217</v>
      </c>
      <c r="K468" s="556" t="s">
        <v>1217</v>
      </c>
      <c r="L468" s="556" t="s">
        <v>1217</v>
      </c>
      <c r="M468" s="556" t="s">
        <v>1217</v>
      </c>
      <c r="N468" s="556" t="s">
        <v>1217</v>
      </c>
      <c r="O468" s="556" t="s">
        <v>1217</v>
      </c>
      <c r="P468" s="557" t="s">
        <v>1217</v>
      </c>
      <c r="Q468" s="7">
        <v>1</v>
      </c>
      <c r="R468" s="374"/>
      <c r="S468" s="374"/>
      <c r="T468" s="374"/>
      <c r="U468" s="374"/>
      <c r="V468" s="374"/>
      <c r="W468" s="374"/>
      <c r="X468" s="374"/>
      <c r="Y468" s="374"/>
      <c r="Z468" s="374"/>
    </row>
    <row r="469" spans="1:26" s="1" customFormat="1" ht="30.75" customHeight="1" x14ac:dyDescent="0.2">
      <c r="A469" s="5"/>
      <c r="B469" s="79" t="s">
        <v>2336</v>
      </c>
      <c r="C469" s="560" t="s">
        <v>1219</v>
      </c>
      <c r="D469" s="560"/>
      <c r="E469" s="560"/>
      <c r="F469" s="91"/>
      <c r="G469" s="80"/>
      <c r="H469" s="83"/>
      <c r="I469" s="555" t="s">
        <v>1220</v>
      </c>
      <c r="J469" s="556" t="s">
        <v>1221</v>
      </c>
      <c r="K469" s="556" t="s">
        <v>1221</v>
      </c>
      <c r="L469" s="556" t="s">
        <v>1221</v>
      </c>
      <c r="M469" s="556" t="s">
        <v>1221</v>
      </c>
      <c r="N469" s="556" t="s">
        <v>1221</v>
      </c>
      <c r="O469" s="556" t="s">
        <v>1221</v>
      </c>
      <c r="P469" s="557" t="s">
        <v>1221</v>
      </c>
      <c r="Q469" s="7">
        <v>1</v>
      </c>
      <c r="R469" s="374"/>
      <c r="S469" s="374"/>
      <c r="T469" s="374"/>
      <c r="U469" s="374"/>
      <c r="V469" s="374"/>
      <c r="W469" s="374"/>
      <c r="X469" s="374"/>
      <c r="Y469" s="374"/>
      <c r="Z469" s="374"/>
    </row>
    <row r="470" spans="1:26" s="1" customFormat="1" ht="48.75" customHeight="1" x14ac:dyDescent="0.2">
      <c r="A470" s="5"/>
      <c r="B470" s="79" t="s">
        <v>2337</v>
      </c>
      <c r="C470" s="560" t="s">
        <v>1222</v>
      </c>
      <c r="D470" s="560"/>
      <c r="E470" s="560"/>
      <c r="F470" s="91"/>
      <c r="G470" s="80"/>
      <c r="H470" s="83"/>
      <c r="I470" s="555" t="s">
        <v>3108</v>
      </c>
      <c r="J470" s="556" t="s">
        <v>1223</v>
      </c>
      <c r="K470" s="556" t="s">
        <v>1223</v>
      </c>
      <c r="L470" s="556" t="s">
        <v>1223</v>
      </c>
      <c r="M470" s="556" t="s">
        <v>1223</v>
      </c>
      <c r="N470" s="556" t="s">
        <v>1223</v>
      </c>
      <c r="O470" s="556" t="s">
        <v>1223</v>
      </c>
      <c r="P470" s="557" t="s">
        <v>1223</v>
      </c>
      <c r="Q470" s="7">
        <v>1</v>
      </c>
      <c r="R470" s="374"/>
      <c r="S470" s="374"/>
      <c r="T470" s="374"/>
      <c r="U470" s="374"/>
      <c r="V470" s="374"/>
      <c r="W470" s="374"/>
      <c r="X470" s="374"/>
      <c r="Y470" s="374"/>
      <c r="Z470" s="374"/>
    </row>
    <row r="471" spans="1:26" s="1" customFormat="1" ht="30.75" customHeight="1" x14ac:dyDescent="0.2">
      <c r="A471" s="5"/>
      <c r="B471" s="79" t="s">
        <v>2338</v>
      </c>
      <c r="C471" s="560" t="s">
        <v>1224</v>
      </c>
      <c r="D471" s="560"/>
      <c r="E471" s="560"/>
      <c r="F471" s="91"/>
      <c r="G471" s="80"/>
      <c r="H471" s="83"/>
      <c r="I471" s="555" t="s">
        <v>1972</v>
      </c>
      <c r="J471" s="556" t="s">
        <v>1225</v>
      </c>
      <c r="K471" s="556" t="s">
        <v>1225</v>
      </c>
      <c r="L471" s="556" t="s">
        <v>1225</v>
      </c>
      <c r="M471" s="556" t="s">
        <v>1225</v>
      </c>
      <c r="N471" s="556" t="s">
        <v>1225</v>
      </c>
      <c r="O471" s="556" t="s">
        <v>1225</v>
      </c>
      <c r="P471" s="557" t="s">
        <v>1225</v>
      </c>
      <c r="Q471" s="7">
        <v>1</v>
      </c>
      <c r="R471" s="374"/>
      <c r="S471" s="374"/>
      <c r="T471" s="374"/>
      <c r="U471" s="374"/>
      <c r="V471" s="374"/>
      <c r="W471" s="374"/>
      <c r="X471" s="374"/>
      <c r="Y471" s="374"/>
      <c r="Z471" s="374"/>
    </row>
    <row r="472" spans="1:26" s="1" customFormat="1" ht="47.25" customHeight="1" x14ac:dyDescent="0.2">
      <c r="A472" s="5"/>
      <c r="B472" s="79" t="s">
        <v>2339</v>
      </c>
      <c r="C472" s="560" t="s">
        <v>1226</v>
      </c>
      <c r="D472" s="560"/>
      <c r="E472" s="560"/>
      <c r="F472" s="91"/>
      <c r="G472" s="80"/>
      <c r="H472" s="83"/>
      <c r="I472" s="555" t="s">
        <v>1973</v>
      </c>
      <c r="J472" s="556" t="s">
        <v>1227</v>
      </c>
      <c r="K472" s="556" t="s">
        <v>1227</v>
      </c>
      <c r="L472" s="556" t="s">
        <v>1227</v>
      </c>
      <c r="M472" s="556" t="s">
        <v>1227</v>
      </c>
      <c r="N472" s="556" t="s">
        <v>1227</v>
      </c>
      <c r="O472" s="556" t="s">
        <v>1227</v>
      </c>
      <c r="P472" s="557" t="s">
        <v>1227</v>
      </c>
      <c r="Q472" s="7">
        <v>1</v>
      </c>
      <c r="R472" s="374"/>
      <c r="S472" s="374"/>
      <c r="T472" s="374"/>
      <c r="U472" s="374"/>
      <c r="V472" s="374"/>
      <c r="W472" s="374"/>
      <c r="X472" s="374"/>
      <c r="Y472" s="374"/>
      <c r="Z472" s="374"/>
    </row>
    <row r="473" spans="1:26" s="1" customFormat="1" ht="30.75" customHeight="1" x14ac:dyDescent="0.2">
      <c r="A473" s="5"/>
      <c r="B473" s="79" t="s">
        <v>2340</v>
      </c>
      <c r="C473" s="560" t="s">
        <v>1228</v>
      </c>
      <c r="D473" s="560"/>
      <c r="E473" s="560"/>
      <c r="F473" s="91"/>
      <c r="G473" s="80"/>
      <c r="H473" s="68" t="s">
        <v>57</v>
      </c>
      <c r="I473" s="555" t="s">
        <v>1229</v>
      </c>
      <c r="J473" s="556" t="s">
        <v>1230</v>
      </c>
      <c r="K473" s="556" t="s">
        <v>1230</v>
      </c>
      <c r="L473" s="556" t="s">
        <v>1230</v>
      </c>
      <c r="M473" s="556" t="s">
        <v>1230</v>
      </c>
      <c r="N473" s="556" t="s">
        <v>1230</v>
      </c>
      <c r="O473" s="556" t="s">
        <v>1230</v>
      </c>
      <c r="P473" s="557" t="s">
        <v>1230</v>
      </c>
      <c r="Q473" s="7">
        <v>1</v>
      </c>
      <c r="R473" s="374"/>
      <c r="S473" s="374"/>
      <c r="T473" s="374"/>
      <c r="U473" s="374"/>
      <c r="V473" s="374"/>
      <c r="W473" s="374"/>
      <c r="X473" s="374"/>
      <c r="Y473" s="374"/>
      <c r="Z473" s="374"/>
    </row>
    <row r="474" spans="1:26" s="1" customFormat="1" ht="30.75" customHeight="1" x14ac:dyDescent="0.2">
      <c r="A474" s="5"/>
      <c r="B474" s="79" t="s">
        <v>2341</v>
      </c>
      <c r="C474" s="560" t="s">
        <v>1231</v>
      </c>
      <c r="D474" s="560"/>
      <c r="E474" s="560"/>
      <c r="F474" s="91"/>
      <c r="G474" s="80"/>
      <c r="H474" s="83"/>
      <c r="I474" s="555" t="s">
        <v>1974</v>
      </c>
      <c r="J474" s="556" t="s">
        <v>1232</v>
      </c>
      <c r="K474" s="556" t="s">
        <v>1232</v>
      </c>
      <c r="L474" s="556" t="s">
        <v>1232</v>
      </c>
      <c r="M474" s="556" t="s">
        <v>1232</v>
      </c>
      <c r="N474" s="556" t="s">
        <v>1232</v>
      </c>
      <c r="O474" s="556" t="s">
        <v>1232</v>
      </c>
      <c r="P474" s="557" t="s">
        <v>1232</v>
      </c>
      <c r="Q474" s="7">
        <v>1</v>
      </c>
      <c r="R474" s="374"/>
      <c r="S474" s="374"/>
      <c r="T474" s="374"/>
      <c r="U474" s="374"/>
      <c r="V474" s="374"/>
      <c r="W474" s="374"/>
      <c r="X474" s="374"/>
      <c r="Y474" s="374"/>
      <c r="Z474" s="374"/>
    </row>
    <row r="475" spans="1:26" s="1" customFormat="1" ht="20.25" customHeight="1" x14ac:dyDescent="0.2">
      <c r="A475" s="5"/>
      <c r="B475" s="79" t="s">
        <v>2342</v>
      </c>
      <c r="C475" s="560" t="s">
        <v>1233</v>
      </c>
      <c r="D475" s="560"/>
      <c r="E475" s="560"/>
      <c r="F475" s="91"/>
      <c r="G475" s="80"/>
      <c r="H475" s="83"/>
      <c r="I475" s="555" t="s">
        <v>1234</v>
      </c>
      <c r="J475" s="556" t="s">
        <v>1234</v>
      </c>
      <c r="K475" s="556" t="s">
        <v>1234</v>
      </c>
      <c r="L475" s="556" t="s">
        <v>1234</v>
      </c>
      <c r="M475" s="556" t="s">
        <v>1234</v>
      </c>
      <c r="N475" s="556" t="s">
        <v>1234</v>
      </c>
      <c r="O475" s="556" t="s">
        <v>1234</v>
      </c>
      <c r="P475" s="557" t="s">
        <v>1234</v>
      </c>
      <c r="Q475" s="7">
        <v>1</v>
      </c>
      <c r="R475" s="374"/>
      <c r="S475" s="374"/>
      <c r="T475" s="374"/>
      <c r="U475" s="374"/>
      <c r="V475" s="374"/>
      <c r="W475" s="374"/>
      <c r="X475" s="374"/>
      <c r="Y475" s="374"/>
      <c r="Z475" s="374"/>
    </row>
    <row r="476" spans="1:26" s="1" customFormat="1" ht="20.25" customHeight="1" x14ac:dyDescent="0.2">
      <c r="A476" s="5"/>
      <c r="B476" s="79" t="s">
        <v>2343</v>
      </c>
      <c r="C476" s="560" t="s">
        <v>1235</v>
      </c>
      <c r="D476" s="560"/>
      <c r="E476" s="560"/>
      <c r="F476" s="91"/>
      <c r="G476" s="80"/>
      <c r="H476" s="83"/>
      <c r="I476" s="555" t="s">
        <v>1236</v>
      </c>
      <c r="J476" s="556" t="s">
        <v>1237</v>
      </c>
      <c r="K476" s="556" t="s">
        <v>1237</v>
      </c>
      <c r="L476" s="556" t="s">
        <v>1237</v>
      </c>
      <c r="M476" s="556" t="s">
        <v>1237</v>
      </c>
      <c r="N476" s="556" t="s">
        <v>1237</v>
      </c>
      <c r="O476" s="556" t="s">
        <v>1237</v>
      </c>
      <c r="P476" s="557" t="s">
        <v>1237</v>
      </c>
      <c r="Q476" s="7">
        <v>1</v>
      </c>
      <c r="R476" s="374"/>
      <c r="S476" s="374"/>
      <c r="T476" s="374"/>
      <c r="U476" s="374"/>
      <c r="V476" s="374"/>
      <c r="W476" s="374"/>
      <c r="X476" s="374"/>
      <c r="Y476" s="374"/>
      <c r="Z476" s="374"/>
    </row>
    <row r="477" spans="1:26" s="1" customFormat="1" ht="30.75" customHeight="1" x14ac:dyDescent="0.2">
      <c r="A477" s="5"/>
      <c r="B477" s="79" t="s">
        <v>2344</v>
      </c>
      <c r="C477" s="560" t="s">
        <v>1238</v>
      </c>
      <c r="D477" s="560"/>
      <c r="E477" s="560"/>
      <c r="F477" s="91"/>
      <c r="G477" s="80"/>
      <c r="H477" s="83"/>
      <c r="I477" s="555" t="s">
        <v>3109</v>
      </c>
      <c r="J477" s="556" t="s">
        <v>1239</v>
      </c>
      <c r="K477" s="556" t="s">
        <v>1239</v>
      </c>
      <c r="L477" s="556" t="s">
        <v>1239</v>
      </c>
      <c r="M477" s="556" t="s">
        <v>1239</v>
      </c>
      <c r="N477" s="556" t="s">
        <v>1239</v>
      </c>
      <c r="O477" s="556" t="s">
        <v>1239</v>
      </c>
      <c r="P477" s="557" t="s">
        <v>1239</v>
      </c>
      <c r="Q477" s="7">
        <v>1</v>
      </c>
      <c r="R477" s="374"/>
      <c r="S477" s="374"/>
      <c r="T477" s="374"/>
      <c r="U477" s="374"/>
      <c r="V477" s="374"/>
      <c r="W477" s="374"/>
      <c r="X477" s="374"/>
      <c r="Y477" s="374"/>
      <c r="Z477" s="374"/>
    </row>
    <row r="478" spans="1:26" s="1" customFormat="1" ht="20.25" customHeight="1" x14ac:dyDescent="0.2">
      <c r="A478" s="5"/>
      <c r="B478" s="79" t="s">
        <v>2345</v>
      </c>
      <c r="C478" s="560" t="s">
        <v>1240</v>
      </c>
      <c r="D478" s="560"/>
      <c r="E478" s="560"/>
      <c r="F478" s="91"/>
      <c r="G478" s="80"/>
      <c r="H478" s="83"/>
      <c r="I478" s="555" t="s">
        <v>1975</v>
      </c>
      <c r="J478" s="556" t="s">
        <v>1241</v>
      </c>
      <c r="K478" s="556" t="s">
        <v>1241</v>
      </c>
      <c r="L478" s="556" t="s">
        <v>1241</v>
      </c>
      <c r="M478" s="556" t="s">
        <v>1241</v>
      </c>
      <c r="N478" s="556" t="s">
        <v>1241</v>
      </c>
      <c r="O478" s="556" t="s">
        <v>1241</v>
      </c>
      <c r="P478" s="557" t="s">
        <v>1241</v>
      </c>
      <c r="Q478" s="7">
        <v>1</v>
      </c>
      <c r="R478" s="374"/>
      <c r="S478" s="374"/>
      <c r="T478" s="374"/>
      <c r="U478" s="374"/>
      <c r="V478" s="374"/>
      <c r="W478" s="374"/>
      <c r="X478" s="374"/>
      <c r="Y478" s="374"/>
      <c r="Z478" s="374"/>
    </row>
    <row r="479" spans="1:26" s="1" customFormat="1" ht="76.5" customHeight="1" x14ac:dyDescent="0.2">
      <c r="A479" s="5"/>
      <c r="B479" s="79" t="s">
        <v>2346</v>
      </c>
      <c r="C479" s="560" t="s">
        <v>1242</v>
      </c>
      <c r="D479" s="560"/>
      <c r="E479" s="560"/>
      <c r="F479" s="91"/>
      <c r="G479" s="80"/>
      <c r="H479" s="83"/>
      <c r="I479" s="555" t="s">
        <v>1976</v>
      </c>
      <c r="J479" s="556" t="s">
        <v>1243</v>
      </c>
      <c r="K479" s="556" t="s">
        <v>1243</v>
      </c>
      <c r="L479" s="556" t="s">
        <v>1243</v>
      </c>
      <c r="M479" s="556" t="s">
        <v>1243</v>
      </c>
      <c r="N479" s="556" t="s">
        <v>1243</v>
      </c>
      <c r="O479" s="556" t="s">
        <v>1243</v>
      </c>
      <c r="P479" s="557" t="s">
        <v>1243</v>
      </c>
      <c r="Q479" s="7">
        <v>1</v>
      </c>
      <c r="R479" s="374"/>
      <c r="S479" s="374"/>
      <c r="T479" s="374"/>
      <c r="U479" s="374"/>
      <c r="V479" s="374"/>
      <c r="W479" s="374"/>
      <c r="X479" s="374"/>
      <c r="Y479" s="374"/>
      <c r="Z479" s="374"/>
    </row>
    <row r="480" spans="1:26" s="1" customFormat="1" ht="48" customHeight="1" x14ac:dyDescent="0.2">
      <c r="A480" s="5"/>
      <c r="B480" s="79" t="s">
        <v>2347</v>
      </c>
      <c r="C480" s="560" t="s">
        <v>1244</v>
      </c>
      <c r="D480" s="560"/>
      <c r="E480" s="560"/>
      <c r="F480" s="91"/>
      <c r="G480" s="80"/>
      <c r="H480" s="83"/>
      <c r="I480" s="555" t="s">
        <v>1245</v>
      </c>
      <c r="J480" s="556" t="s">
        <v>1246</v>
      </c>
      <c r="K480" s="556" t="s">
        <v>1246</v>
      </c>
      <c r="L480" s="556" t="s">
        <v>1246</v>
      </c>
      <c r="M480" s="556" t="s">
        <v>1246</v>
      </c>
      <c r="N480" s="556" t="s">
        <v>1246</v>
      </c>
      <c r="O480" s="556" t="s">
        <v>1246</v>
      </c>
      <c r="P480" s="557" t="s">
        <v>1246</v>
      </c>
      <c r="Q480" s="7">
        <v>1</v>
      </c>
      <c r="R480" s="374"/>
      <c r="S480" s="374"/>
      <c r="T480" s="374"/>
      <c r="U480" s="374"/>
      <c r="V480" s="374"/>
      <c r="W480" s="374"/>
      <c r="X480" s="374"/>
      <c r="Y480" s="374"/>
      <c r="Z480" s="374"/>
    </row>
    <row r="481" spans="1:26" s="1" customFormat="1" ht="19.5" customHeight="1" x14ac:dyDescent="0.2">
      <c r="A481" s="5"/>
      <c r="B481" s="79" t="s">
        <v>2348</v>
      </c>
      <c r="C481" s="560" t="s">
        <v>1855</v>
      </c>
      <c r="D481" s="560"/>
      <c r="E481" s="560"/>
      <c r="F481" s="91"/>
      <c r="G481" s="80"/>
      <c r="H481" s="83"/>
      <c r="I481" s="555" t="s">
        <v>3110</v>
      </c>
      <c r="J481" s="556"/>
      <c r="K481" s="556"/>
      <c r="L481" s="556"/>
      <c r="M481" s="556"/>
      <c r="N481" s="556"/>
      <c r="O481" s="556"/>
      <c r="P481" s="557"/>
      <c r="Q481" s="7">
        <v>1</v>
      </c>
      <c r="R481" s="374"/>
      <c r="S481" s="374"/>
      <c r="T481" s="374"/>
      <c r="U481" s="374"/>
      <c r="V481" s="374"/>
      <c r="W481" s="374"/>
      <c r="X481" s="374"/>
      <c r="Y481" s="374"/>
      <c r="Z481" s="374"/>
    </row>
    <row r="482" spans="1:26" s="1" customFormat="1" ht="50.25" customHeight="1" x14ac:dyDescent="0.2">
      <c r="A482" s="5"/>
      <c r="B482" s="79" t="s">
        <v>2349</v>
      </c>
      <c r="C482" s="560" t="s">
        <v>1247</v>
      </c>
      <c r="D482" s="560"/>
      <c r="E482" s="560"/>
      <c r="F482" s="91"/>
      <c r="G482" s="80"/>
      <c r="H482" s="83"/>
      <c r="I482" s="555" t="s">
        <v>1248</v>
      </c>
      <c r="J482" s="556" t="s">
        <v>1249</v>
      </c>
      <c r="K482" s="556" t="s">
        <v>1249</v>
      </c>
      <c r="L482" s="556" t="s">
        <v>1249</v>
      </c>
      <c r="M482" s="556" t="s">
        <v>1249</v>
      </c>
      <c r="N482" s="556" t="s">
        <v>1249</v>
      </c>
      <c r="O482" s="556" t="s">
        <v>1249</v>
      </c>
      <c r="P482" s="557" t="s">
        <v>1249</v>
      </c>
      <c r="Q482" s="7">
        <v>1</v>
      </c>
      <c r="R482" s="374"/>
      <c r="S482" s="374"/>
      <c r="T482" s="374"/>
      <c r="U482" s="374"/>
      <c r="V482" s="374"/>
      <c r="W482" s="374"/>
      <c r="X482" s="374"/>
      <c r="Y482" s="374"/>
      <c r="Z482" s="374"/>
    </row>
    <row r="483" spans="1:26" s="1" customFormat="1" ht="30.75" customHeight="1" x14ac:dyDescent="0.2">
      <c r="A483" s="5"/>
      <c r="B483" s="79" t="s">
        <v>2350</v>
      </c>
      <c r="C483" s="560" t="s">
        <v>1250</v>
      </c>
      <c r="D483" s="560"/>
      <c r="E483" s="560"/>
      <c r="F483" s="91"/>
      <c r="G483" s="80"/>
      <c r="H483" s="83"/>
      <c r="I483" s="555" t="s">
        <v>3111</v>
      </c>
      <c r="J483" s="556" t="s">
        <v>1251</v>
      </c>
      <c r="K483" s="556" t="s">
        <v>1251</v>
      </c>
      <c r="L483" s="556" t="s">
        <v>1251</v>
      </c>
      <c r="M483" s="556" t="s">
        <v>1251</v>
      </c>
      <c r="N483" s="556" t="s">
        <v>1251</v>
      </c>
      <c r="O483" s="556" t="s">
        <v>1251</v>
      </c>
      <c r="P483" s="557" t="s">
        <v>1251</v>
      </c>
      <c r="Q483" s="7">
        <v>1</v>
      </c>
      <c r="R483" s="374"/>
      <c r="S483" s="374"/>
      <c r="T483" s="374"/>
      <c r="U483" s="374"/>
      <c r="V483" s="374"/>
      <c r="W483" s="374"/>
      <c r="X483" s="374"/>
      <c r="Y483" s="374"/>
      <c r="Z483" s="374"/>
    </row>
    <row r="484" spans="1:26" s="1" customFormat="1" ht="20.25" customHeight="1" x14ac:dyDescent="0.2">
      <c r="A484" s="5"/>
      <c r="B484" s="79" t="s">
        <v>2351</v>
      </c>
      <c r="C484" s="560" t="s">
        <v>1252</v>
      </c>
      <c r="D484" s="560"/>
      <c r="E484" s="560"/>
      <c r="F484" s="91"/>
      <c r="G484" s="80"/>
      <c r="H484" s="83"/>
      <c r="I484" s="555" t="s">
        <v>1253</v>
      </c>
      <c r="J484" s="556" t="s">
        <v>1254</v>
      </c>
      <c r="K484" s="556" t="s">
        <v>1254</v>
      </c>
      <c r="L484" s="556" t="s">
        <v>1254</v>
      </c>
      <c r="M484" s="556" t="s">
        <v>1254</v>
      </c>
      <c r="N484" s="556" t="s">
        <v>1254</v>
      </c>
      <c r="O484" s="556" t="s">
        <v>1254</v>
      </c>
      <c r="P484" s="557" t="s">
        <v>1254</v>
      </c>
      <c r="Q484" s="7">
        <v>1</v>
      </c>
      <c r="R484" s="374"/>
      <c r="S484" s="374"/>
      <c r="T484" s="374"/>
      <c r="U484" s="374"/>
      <c r="V484" s="374"/>
      <c r="W484" s="374"/>
      <c r="X484" s="374"/>
      <c r="Y484" s="374"/>
      <c r="Z484" s="374"/>
    </row>
    <row r="485" spans="1:26" s="1" customFormat="1" ht="74.25" customHeight="1" x14ac:dyDescent="0.2">
      <c r="A485" s="5"/>
      <c r="B485" s="79" t="s">
        <v>2352</v>
      </c>
      <c r="C485" s="521" t="s">
        <v>3112</v>
      </c>
      <c r="D485" s="522"/>
      <c r="E485" s="523"/>
      <c r="F485" s="91"/>
      <c r="G485" s="80"/>
      <c r="H485" s="83"/>
      <c r="I485" s="255" t="s">
        <v>3113</v>
      </c>
      <c r="J485" s="256"/>
      <c r="K485" s="256"/>
      <c r="L485" s="256"/>
      <c r="M485" s="256"/>
      <c r="N485" s="256"/>
      <c r="O485" s="256"/>
      <c r="P485" s="257"/>
      <c r="Q485" s="7">
        <v>1</v>
      </c>
      <c r="R485" s="374"/>
      <c r="S485" s="374"/>
      <c r="T485" s="374"/>
      <c r="U485" s="374"/>
      <c r="V485" s="374"/>
      <c r="W485" s="374"/>
      <c r="X485" s="374"/>
      <c r="Y485" s="374"/>
      <c r="Z485" s="374"/>
    </row>
    <row r="486" spans="1:26" s="1" customFormat="1" ht="19.5" customHeight="1" x14ac:dyDescent="0.2">
      <c r="A486" s="5"/>
      <c r="B486" s="79" t="s">
        <v>2353</v>
      </c>
      <c r="C486" s="560" t="s">
        <v>1255</v>
      </c>
      <c r="D486" s="560"/>
      <c r="E486" s="560"/>
      <c r="F486" s="91"/>
      <c r="G486" s="80"/>
      <c r="H486" s="83"/>
      <c r="I486" s="555" t="s">
        <v>1256</v>
      </c>
      <c r="J486" s="556" t="s">
        <v>1256</v>
      </c>
      <c r="K486" s="556" t="s">
        <v>1256</v>
      </c>
      <c r="L486" s="556" t="s">
        <v>1256</v>
      </c>
      <c r="M486" s="556" t="s">
        <v>1256</v>
      </c>
      <c r="N486" s="556" t="s">
        <v>1256</v>
      </c>
      <c r="O486" s="556" t="s">
        <v>1256</v>
      </c>
      <c r="P486" s="557" t="s">
        <v>1256</v>
      </c>
      <c r="Q486" s="7">
        <v>1</v>
      </c>
      <c r="R486" s="374"/>
      <c r="S486" s="374"/>
      <c r="T486" s="374"/>
      <c r="U486" s="374"/>
      <c r="V486" s="374"/>
      <c r="W486" s="374"/>
      <c r="X486" s="374"/>
      <c r="Y486" s="374"/>
      <c r="Z486" s="374"/>
    </row>
    <row r="487" spans="1:26" s="1" customFormat="1" ht="19.5" customHeight="1" x14ac:dyDescent="0.2">
      <c r="A487" s="5"/>
      <c r="B487" s="79" t="s">
        <v>2354</v>
      </c>
      <c r="C487" s="560" t="s">
        <v>1257</v>
      </c>
      <c r="D487" s="560"/>
      <c r="E487" s="560"/>
      <c r="F487" s="91"/>
      <c r="G487" s="80"/>
      <c r="H487" s="83"/>
      <c r="I487" s="555" t="s">
        <v>2860</v>
      </c>
      <c r="J487" s="556" t="s">
        <v>1258</v>
      </c>
      <c r="K487" s="556" t="s">
        <v>1258</v>
      </c>
      <c r="L487" s="556" t="s">
        <v>1258</v>
      </c>
      <c r="M487" s="556" t="s">
        <v>1258</v>
      </c>
      <c r="N487" s="556" t="s">
        <v>1258</v>
      </c>
      <c r="O487" s="556" t="s">
        <v>1258</v>
      </c>
      <c r="P487" s="557" t="s">
        <v>1258</v>
      </c>
      <c r="Q487" s="137">
        <v>1</v>
      </c>
      <c r="R487" s="374"/>
      <c r="S487" s="374"/>
      <c r="T487" s="374"/>
      <c r="U487" s="374"/>
      <c r="V487" s="374"/>
      <c r="W487" s="374"/>
      <c r="X487" s="374"/>
      <c r="Y487" s="374"/>
      <c r="Z487" s="374"/>
    </row>
    <row r="488" spans="1:26" s="1" customFormat="1" ht="26.25" customHeight="1" x14ac:dyDescent="0.2">
      <c r="B488" s="558" t="s">
        <v>92</v>
      </c>
      <c r="C488" s="559"/>
      <c r="D488" s="559"/>
      <c r="E488" s="559"/>
      <c r="F488" s="559"/>
      <c r="G488" s="559"/>
      <c r="H488" s="559"/>
      <c r="I488" s="559"/>
      <c r="J488" s="559"/>
      <c r="K488" s="559"/>
      <c r="L488" s="559"/>
      <c r="M488" s="559"/>
      <c r="N488" s="559"/>
      <c r="O488" s="559"/>
      <c r="P488" s="559"/>
      <c r="Q488" s="7">
        <f>COUNTIF(Q467:Q487,"N/A")</f>
        <v>0</v>
      </c>
      <c r="R488" s="567"/>
      <c r="S488" s="567"/>
      <c r="T488" s="567"/>
      <c r="U488" s="567"/>
      <c r="V488" s="567"/>
      <c r="W488" s="567"/>
      <c r="X488" s="567"/>
      <c r="Y488" s="567"/>
      <c r="Z488" s="567"/>
    </row>
    <row r="489" spans="1:26" s="1" customFormat="1" ht="26.25" customHeight="1" x14ac:dyDescent="0.2">
      <c r="B489" s="558" t="s">
        <v>812</v>
      </c>
      <c r="C489" s="559"/>
      <c r="D489" s="559"/>
      <c r="E489" s="559"/>
      <c r="F489" s="559"/>
      <c r="G489" s="559"/>
      <c r="H489" s="559"/>
      <c r="I489" s="559"/>
      <c r="J489" s="559"/>
      <c r="K489" s="559"/>
      <c r="L489" s="559"/>
      <c r="M489" s="559"/>
      <c r="N489" s="559"/>
      <c r="O489" s="559"/>
      <c r="P489" s="559"/>
      <c r="Q489" s="7">
        <f>COUNTIFS(H467:H487,"M",Q467:Q487,"N/A")</f>
        <v>0</v>
      </c>
      <c r="R489" s="381"/>
      <c r="S489" s="381"/>
      <c r="T489" s="381"/>
      <c r="U489" s="381"/>
      <c r="V489" s="381"/>
      <c r="W489" s="381"/>
      <c r="X489" s="381"/>
      <c r="Y489" s="381"/>
      <c r="Z489" s="381"/>
    </row>
    <row r="490" spans="1:26" s="1" customFormat="1" ht="26.25" customHeight="1" x14ac:dyDescent="0.2">
      <c r="B490" s="558" t="s">
        <v>813</v>
      </c>
      <c r="C490" s="559"/>
      <c r="D490" s="559"/>
      <c r="E490" s="559"/>
      <c r="F490" s="559"/>
      <c r="G490" s="559"/>
      <c r="H490" s="559"/>
      <c r="I490" s="559"/>
      <c r="J490" s="559"/>
      <c r="K490" s="559"/>
      <c r="L490" s="559"/>
      <c r="M490" s="559"/>
      <c r="N490" s="559"/>
      <c r="O490" s="559"/>
      <c r="P490" s="559"/>
      <c r="Q490" s="7">
        <f>COUNTIFS(H467:H487,"M",Q467:Q487,"1")</f>
        <v>1</v>
      </c>
      <c r="R490" s="381"/>
      <c r="S490" s="381"/>
      <c r="T490" s="381"/>
      <c r="U490" s="381"/>
      <c r="V490" s="381"/>
      <c r="W490" s="381"/>
      <c r="X490" s="381"/>
      <c r="Y490" s="381"/>
      <c r="Z490" s="381"/>
    </row>
    <row r="491" spans="1:26" s="1" customFormat="1" ht="26.25" customHeight="1" x14ac:dyDescent="0.2">
      <c r="B491" s="262" t="s">
        <v>93</v>
      </c>
      <c r="C491" s="263"/>
      <c r="D491" s="263"/>
      <c r="E491" s="263"/>
      <c r="F491" s="263"/>
      <c r="G491" s="263"/>
      <c r="H491" s="263"/>
      <c r="I491" s="263"/>
      <c r="J491" s="263"/>
      <c r="K491" s="263"/>
      <c r="L491" s="263"/>
      <c r="M491" s="263"/>
      <c r="N491" s="263"/>
      <c r="O491" s="263"/>
      <c r="P491" s="263"/>
      <c r="Q491" s="7">
        <f>SUM(Q467:Q487)</f>
        <v>21</v>
      </c>
      <c r="R491" s="381"/>
      <c r="S491" s="381"/>
      <c r="T491" s="381"/>
      <c r="U491" s="381"/>
      <c r="V491" s="381"/>
      <c r="W491" s="381"/>
      <c r="X491" s="381"/>
      <c r="Y491" s="381"/>
      <c r="Z491" s="381"/>
    </row>
    <row r="492" spans="1:26" s="1" customFormat="1" ht="20.25" customHeight="1" x14ac:dyDescent="0.2">
      <c r="A492" s="5"/>
      <c r="B492" s="78" t="s">
        <v>2355</v>
      </c>
      <c r="C492" s="574" t="s">
        <v>836</v>
      </c>
      <c r="D492" s="575"/>
      <c r="E492" s="575"/>
      <c r="F492" s="575"/>
      <c r="G492" s="575"/>
      <c r="H492" s="575"/>
      <c r="I492" s="575"/>
      <c r="J492" s="575"/>
      <c r="K492" s="575"/>
      <c r="L492" s="575"/>
      <c r="M492" s="575"/>
      <c r="N492" s="575"/>
      <c r="O492" s="575"/>
      <c r="P492" s="575"/>
      <c r="Q492" s="204"/>
      <c r="R492" s="604"/>
      <c r="S492" s="604"/>
      <c r="T492" s="604"/>
      <c r="U492" s="604"/>
      <c r="V492" s="604"/>
      <c r="W492" s="604"/>
      <c r="X492" s="604"/>
      <c r="Y492" s="604"/>
      <c r="Z492" s="604"/>
    </row>
    <row r="493" spans="1:26" s="1" customFormat="1" ht="64.5" customHeight="1" x14ac:dyDescent="0.2">
      <c r="A493" s="5"/>
      <c r="B493" s="90"/>
      <c r="C493" s="568"/>
      <c r="D493" s="568"/>
      <c r="E493" s="568"/>
      <c r="F493" s="92"/>
      <c r="G493" s="72"/>
      <c r="H493" s="82"/>
      <c r="I493" s="555" t="s">
        <v>2827</v>
      </c>
      <c r="J493" s="556" t="s">
        <v>1260</v>
      </c>
      <c r="K493" s="556" t="s">
        <v>1260</v>
      </c>
      <c r="L493" s="556" t="s">
        <v>1260</v>
      </c>
      <c r="M493" s="556" t="s">
        <v>1260</v>
      </c>
      <c r="N493" s="556" t="s">
        <v>1260</v>
      </c>
      <c r="O493" s="556" t="s">
        <v>1260</v>
      </c>
      <c r="P493" s="557" t="s">
        <v>1260</v>
      </c>
      <c r="Q493" s="65"/>
      <c r="R493" s="381"/>
      <c r="S493" s="381"/>
      <c r="T493" s="381"/>
      <c r="U493" s="381"/>
      <c r="V493" s="381"/>
      <c r="W493" s="381"/>
      <c r="X493" s="381"/>
      <c r="Y493" s="381"/>
      <c r="Z493" s="381"/>
    </row>
    <row r="494" spans="1:26" s="1" customFormat="1" ht="30.75" customHeight="1" x14ac:dyDescent="0.2">
      <c r="A494" s="5"/>
      <c r="B494" s="79" t="s">
        <v>2356</v>
      </c>
      <c r="C494" s="560" t="s">
        <v>1262</v>
      </c>
      <c r="D494" s="560"/>
      <c r="E494" s="560"/>
      <c r="F494" s="91"/>
      <c r="G494" s="80"/>
      <c r="H494" s="83"/>
      <c r="I494" s="555" t="s">
        <v>1263</v>
      </c>
      <c r="J494" s="556" t="s">
        <v>1263</v>
      </c>
      <c r="K494" s="556" t="s">
        <v>1263</v>
      </c>
      <c r="L494" s="556" t="s">
        <v>1263</v>
      </c>
      <c r="M494" s="556" t="s">
        <v>1263</v>
      </c>
      <c r="N494" s="556" t="s">
        <v>1263</v>
      </c>
      <c r="O494" s="556" t="s">
        <v>1263</v>
      </c>
      <c r="P494" s="557" t="s">
        <v>1263</v>
      </c>
      <c r="Q494" s="7">
        <v>1</v>
      </c>
      <c r="R494" s="374"/>
      <c r="S494" s="374"/>
      <c r="T494" s="374"/>
      <c r="U494" s="374"/>
      <c r="V494" s="374"/>
      <c r="W494" s="374"/>
      <c r="X494" s="374"/>
      <c r="Y494" s="374"/>
      <c r="Z494" s="374"/>
    </row>
    <row r="495" spans="1:26" s="1" customFormat="1" ht="30.75" customHeight="1" x14ac:dyDescent="0.2">
      <c r="A495" s="5"/>
      <c r="B495" s="79" t="s">
        <v>2357</v>
      </c>
      <c r="C495" s="560" t="s">
        <v>3114</v>
      </c>
      <c r="D495" s="560"/>
      <c r="E495" s="560"/>
      <c r="F495" s="91"/>
      <c r="G495" s="80"/>
      <c r="H495" s="83"/>
      <c r="I495" s="555" t="s">
        <v>1265</v>
      </c>
      <c r="J495" s="556" t="s">
        <v>1265</v>
      </c>
      <c r="K495" s="556" t="s">
        <v>1265</v>
      </c>
      <c r="L495" s="556" t="s">
        <v>1265</v>
      </c>
      <c r="M495" s="556" t="s">
        <v>1265</v>
      </c>
      <c r="N495" s="556" t="s">
        <v>1265</v>
      </c>
      <c r="O495" s="556" t="s">
        <v>1265</v>
      </c>
      <c r="P495" s="557" t="s">
        <v>1265</v>
      </c>
      <c r="Q495" s="7">
        <v>1</v>
      </c>
      <c r="R495" s="374"/>
      <c r="S495" s="374"/>
      <c r="T495" s="374"/>
      <c r="U495" s="374"/>
      <c r="V495" s="374"/>
      <c r="W495" s="374"/>
      <c r="X495" s="374"/>
      <c r="Y495" s="374"/>
      <c r="Z495" s="374"/>
    </row>
    <row r="496" spans="1:26" s="1" customFormat="1" ht="30.75" customHeight="1" x14ac:dyDescent="0.2">
      <c r="A496" s="5"/>
      <c r="B496" s="79" t="s">
        <v>2358</v>
      </c>
      <c r="C496" s="560" t="s">
        <v>1267</v>
      </c>
      <c r="D496" s="560"/>
      <c r="E496" s="560"/>
      <c r="F496" s="91"/>
      <c r="G496" s="80"/>
      <c r="H496" s="83"/>
      <c r="I496" s="555" t="s">
        <v>1268</v>
      </c>
      <c r="J496" s="556" t="s">
        <v>1268</v>
      </c>
      <c r="K496" s="556" t="s">
        <v>1268</v>
      </c>
      <c r="L496" s="556" t="s">
        <v>1268</v>
      </c>
      <c r="M496" s="556" t="s">
        <v>1268</v>
      </c>
      <c r="N496" s="556" t="s">
        <v>1268</v>
      </c>
      <c r="O496" s="556" t="s">
        <v>1268</v>
      </c>
      <c r="P496" s="557" t="s">
        <v>1268</v>
      </c>
      <c r="Q496" s="7">
        <v>1</v>
      </c>
      <c r="R496" s="374"/>
      <c r="S496" s="374"/>
      <c r="T496" s="374"/>
      <c r="U496" s="374"/>
      <c r="V496" s="374"/>
      <c r="W496" s="374"/>
      <c r="X496" s="374"/>
      <c r="Y496" s="374"/>
      <c r="Z496" s="374"/>
    </row>
    <row r="497" spans="1:26" s="1" customFormat="1" ht="20.25" customHeight="1" x14ac:dyDescent="0.2">
      <c r="A497" s="5"/>
      <c r="B497" s="79" t="s">
        <v>2359</v>
      </c>
      <c r="C497" s="560" t="s">
        <v>1270</v>
      </c>
      <c r="D497" s="560"/>
      <c r="E497" s="560"/>
      <c r="F497" s="91"/>
      <c r="G497" s="80"/>
      <c r="H497" s="83"/>
      <c r="I497" s="555" t="s">
        <v>1977</v>
      </c>
      <c r="J497" s="556" t="s">
        <v>1271</v>
      </c>
      <c r="K497" s="556" t="s">
        <v>1271</v>
      </c>
      <c r="L497" s="556" t="s">
        <v>1271</v>
      </c>
      <c r="M497" s="556" t="s">
        <v>1271</v>
      </c>
      <c r="N497" s="556" t="s">
        <v>1271</v>
      </c>
      <c r="O497" s="556" t="s">
        <v>1271</v>
      </c>
      <c r="P497" s="557" t="s">
        <v>1271</v>
      </c>
      <c r="Q497" s="7">
        <v>1</v>
      </c>
      <c r="R497" s="374"/>
      <c r="S497" s="374"/>
      <c r="T497" s="374"/>
      <c r="U497" s="374"/>
      <c r="V497" s="374"/>
      <c r="W497" s="374"/>
      <c r="X497" s="374"/>
      <c r="Y497" s="374"/>
      <c r="Z497" s="374"/>
    </row>
    <row r="498" spans="1:26" s="1" customFormat="1" ht="20.25" customHeight="1" x14ac:dyDescent="0.2">
      <c r="A498" s="5"/>
      <c r="B498" s="79" t="s">
        <v>2360</v>
      </c>
      <c r="C498" s="560" t="s">
        <v>755</v>
      </c>
      <c r="D498" s="560"/>
      <c r="E498" s="560"/>
      <c r="F498" s="91"/>
      <c r="G498" s="80"/>
      <c r="H498" s="68" t="s">
        <v>57</v>
      </c>
      <c r="I498" s="555" t="s">
        <v>444</v>
      </c>
      <c r="J498" s="556" t="s">
        <v>1124</v>
      </c>
      <c r="K498" s="556" t="s">
        <v>1124</v>
      </c>
      <c r="L498" s="556" t="s">
        <v>1124</v>
      </c>
      <c r="M498" s="556" t="s">
        <v>1124</v>
      </c>
      <c r="N498" s="556" t="s">
        <v>1124</v>
      </c>
      <c r="O498" s="556" t="s">
        <v>1124</v>
      </c>
      <c r="P498" s="557" t="s">
        <v>1124</v>
      </c>
      <c r="Q498" s="7">
        <v>1</v>
      </c>
      <c r="R498" s="374"/>
      <c r="S498" s="374"/>
      <c r="T498" s="374"/>
      <c r="U498" s="374"/>
      <c r="V498" s="374"/>
      <c r="W498" s="374"/>
      <c r="X498" s="374"/>
      <c r="Y498" s="374"/>
      <c r="Z498" s="374"/>
    </row>
    <row r="499" spans="1:26" s="1" customFormat="1" ht="30.75" customHeight="1" x14ac:dyDescent="0.2">
      <c r="A499" s="5"/>
      <c r="B499" s="79" t="s">
        <v>2361</v>
      </c>
      <c r="C499" s="560" t="s">
        <v>1274</v>
      </c>
      <c r="D499" s="560"/>
      <c r="E499" s="560"/>
      <c r="F499" s="91"/>
      <c r="G499" s="80"/>
      <c r="H499" s="68"/>
      <c r="I499" s="555" t="s">
        <v>1275</v>
      </c>
      <c r="J499" s="556" t="s">
        <v>1275</v>
      </c>
      <c r="K499" s="556" t="s">
        <v>1275</v>
      </c>
      <c r="L499" s="556" t="s">
        <v>1275</v>
      </c>
      <c r="M499" s="556" t="s">
        <v>1275</v>
      </c>
      <c r="N499" s="556" t="s">
        <v>1275</v>
      </c>
      <c r="O499" s="556" t="s">
        <v>1275</v>
      </c>
      <c r="P499" s="557" t="s">
        <v>1275</v>
      </c>
      <c r="Q499" s="7">
        <v>1</v>
      </c>
      <c r="R499" s="374"/>
      <c r="S499" s="374"/>
      <c r="T499" s="374"/>
      <c r="U499" s="374"/>
      <c r="V499" s="374"/>
      <c r="W499" s="374"/>
      <c r="X499" s="374"/>
      <c r="Y499" s="374"/>
      <c r="Z499" s="374"/>
    </row>
    <row r="500" spans="1:26" s="1" customFormat="1" ht="30.75" customHeight="1" x14ac:dyDescent="0.2">
      <c r="A500" s="5"/>
      <c r="B500" s="79" t="s">
        <v>2362</v>
      </c>
      <c r="C500" s="560" t="s">
        <v>1277</v>
      </c>
      <c r="D500" s="560"/>
      <c r="E500" s="560"/>
      <c r="F500" s="91"/>
      <c r="G500" s="80"/>
      <c r="H500" s="68"/>
      <c r="I500" s="555" t="s">
        <v>1278</v>
      </c>
      <c r="J500" s="556" t="s">
        <v>1278</v>
      </c>
      <c r="K500" s="556" t="s">
        <v>1278</v>
      </c>
      <c r="L500" s="556" t="s">
        <v>1278</v>
      </c>
      <c r="M500" s="556" t="s">
        <v>1278</v>
      </c>
      <c r="N500" s="556" t="s">
        <v>1278</v>
      </c>
      <c r="O500" s="556" t="s">
        <v>1278</v>
      </c>
      <c r="P500" s="557" t="s">
        <v>1278</v>
      </c>
      <c r="Q500" s="7">
        <v>1</v>
      </c>
      <c r="R500" s="374"/>
      <c r="S500" s="374"/>
      <c r="T500" s="374"/>
      <c r="U500" s="374"/>
      <c r="V500" s="374"/>
      <c r="W500" s="374"/>
      <c r="X500" s="374"/>
      <c r="Y500" s="374"/>
      <c r="Z500" s="374"/>
    </row>
    <row r="501" spans="1:26" s="1" customFormat="1" ht="49.5" customHeight="1" x14ac:dyDescent="0.2">
      <c r="A501" s="5"/>
      <c r="B501" s="79" t="s">
        <v>2363</v>
      </c>
      <c r="C501" s="560" t="s">
        <v>1280</v>
      </c>
      <c r="D501" s="560"/>
      <c r="E501" s="560"/>
      <c r="F501" s="91"/>
      <c r="G501" s="80"/>
      <c r="H501" s="68" t="s">
        <v>57</v>
      </c>
      <c r="I501" s="555" t="s">
        <v>1281</v>
      </c>
      <c r="J501" s="556" t="s">
        <v>1282</v>
      </c>
      <c r="K501" s="556" t="s">
        <v>1282</v>
      </c>
      <c r="L501" s="556" t="s">
        <v>1282</v>
      </c>
      <c r="M501" s="556" t="s">
        <v>1282</v>
      </c>
      <c r="N501" s="556" t="s">
        <v>1282</v>
      </c>
      <c r="O501" s="556" t="s">
        <v>1282</v>
      </c>
      <c r="P501" s="557" t="s">
        <v>1282</v>
      </c>
      <c r="Q501" s="7">
        <v>1</v>
      </c>
      <c r="R501" s="374"/>
      <c r="S501" s="374"/>
      <c r="T501" s="374"/>
      <c r="U501" s="374"/>
      <c r="V501" s="374"/>
      <c r="W501" s="374"/>
      <c r="X501" s="374"/>
      <c r="Y501" s="374"/>
      <c r="Z501" s="374"/>
    </row>
    <row r="502" spans="1:26" s="1" customFormat="1" ht="20.25" customHeight="1" x14ac:dyDescent="0.2">
      <c r="A502" s="5"/>
      <c r="B502" s="79" t="s">
        <v>2364</v>
      </c>
      <c r="C502" s="560" t="s">
        <v>1284</v>
      </c>
      <c r="D502" s="560"/>
      <c r="E502" s="560"/>
      <c r="F502" s="91"/>
      <c r="G502" s="80"/>
      <c r="H502" s="68" t="s">
        <v>57</v>
      </c>
      <c r="I502" s="555" t="s">
        <v>444</v>
      </c>
      <c r="J502" s="556" t="s">
        <v>1124</v>
      </c>
      <c r="K502" s="556" t="s">
        <v>1124</v>
      </c>
      <c r="L502" s="556" t="s">
        <v>1124</v>
      </c>
      <c r="M502" s="556" t="s">
        <v>1124</v>
      </c>
      <c r="N502" s="556" t="s">
        <v>1124</v>
      </c>
      <c r="O502" s="556" t="s">
        <v>1124</v>
      </c>
      <c r="P502" s="557" t="s">
        <v>1124</v>
      </c>
      <c r="Q502" s="7">
        <v>1</v>
      </c>
      <c r="R502" s="374"/>
      <c r="S502" s="374"/>
      <c r="T502" s="374"/>
      <c r="U502" s="374"/>
      <c r="V502" s="374"/>
      <c r="W502" s="374"/>
      <c r="X502" s="374"/>
      <c r="Y502" s="374"/>
      <c r="Z502" s="374"/>
    </row>
    <row r="503" spans="1:26" s="1" customFormat="1" ht="19.5" customHeight="1" x14ac:dyDescent="0.2">
      <c r="A503" s="5"/>
      <c r="B503" s="79" t="s">
        <v>2365</v>
      </c>
      <c r="C503" s="560" t="s">
        <v>1286</v>
      </c>
      <c r="D503" s="560"/>
      <c r="E503" s="560"/>
      <c r="F503" s="91"/>
      <c r="G503" s="80"/>
      <c r="H503" s="68" t="s">
        <v>57</v>
      </c>
      <c r="I503" s="555" t="s">
        <v>3115</v>
      </c>
      <c r="J503" s="556"/>
      <c r="K503" s="556"/>
      <c r="L503" s="556"/>
      <c r="M503" s="556"/>
      <c r="N503" s="556"/>
      <c r="O503" s="556"/>
      <c r="P503" s="557"/>
      <c r="Q503" s="137">
        <v>1</v>
      </c>
      <c r="R503" s="374"/>
      <c r="S503" s="374"/>
      <c r="T503" s="374"/>
      <c r="U503" s="374"/>
      <c r="V503" s="374"/>
      <c r="W503" s="374"/>
      <c r="X503" s="374"/>
      <c r="Y503" s="374"/>
      <c r="Z503" s="374"/>
    </row>
    <row r="504" spans="1:26" s="1" customFormat="1" ht="26.25" customHeight="1" x14ac:dyDescent="0.2">
      <c r="B504" s="558" t="s">
        <v>92</v>
      </c>
      <c r="C504" s="559"/>
      <c r="D504" s="559"/>
      <c r="E504" s="559"/>
      <c r="F504" s="559"/>
      <c r="G504" s="559"/>
      <c r="H504" s="559"/>
      <c r="I504" s="559"/>
      <c r="J504" s="559"/>
      <c r="K504" s="559"/>
      <c r="L504" s="559"/>
      <c r="M504" s="559"/>
      <c r="N504" s="559"/>
      <c r="O504" s="559"/>
      <c r="P504" s="559"/>
      <c r="Q504" s="7">
        <f>COUNTIF(Q493:Q503,"N/A")</f>
        <v>0</v>
      </c>
      <c r="R504" s="567"/>
      <c r="S504" s="567"/>
      <c r="T504" s="567"/>
      <c r="U504" s="567"/>
      <c r="V504" s="567"/>
      <c r="W504" s="567"/>
      <c r="X504" s="567"/>
      <c r="Y504" s="567"/>
      <c r="Z504" s="567"/>
    </row>
    <row r="505" spans="1:26" s="1" customFormat="1" ht="26.25" customHeight="1" x14ac:dyDescent="0.2">
      <c r="B505" s="558" t="s">
        <v>812</v>
      </c>
      <c r="C505" s="559"/>
      <c r="D505" s="559"/>
      <c r="E505" s="559"/>
      <c r="F505" s="559"/>
      <c r="G505" s="559"/>
      <c r="H505" s="559"/>
      <c r="I505" s="559"/>
      <c r="J505" s="559"/>
      <c r="K505" s="559"/>
      <c r="L505" s="559"/>
      <c r="M505" s="559"/>
      <c r="N505" s="559"/>
      <c r="O505" s="559"/>
      <c r="P505" s="559"/>
      <c r="Q505" s="7">
        <f>COUNTIFS(H493:H503,"M",Q493:Q503,"N/A")</f>
        <v>0</v>
      </c>
      <c r="R505" s="381"/>
      <c r="S505" s="381"/>
      <c r="T505" s="381"/>
      <c r="U505" s="381"/>
      <c r="V505" s="381"/>
      <c r="W505" s="381"/>
      <c r="X505" s="381"/>
      <c r="Y505" s="381"/>
      <c r="Z505" s="381"/>
    </row>
    <row r="506" spans="1:26" s="1" customFormat="1" ht="26.25" customHeight="1" x14ac:dyDescent="0.2">
      <c r="B506" s="558" t="s">
        <v>813</v>
      </c>
      <c r="C506" s="559"/>
      <c r="D506" s="559"/>
      <c r="E506" s="559"/>
      <c r="F506" s="559"/>
      <c r="G506" s="559"/>
      <c r="H506" s="559"/>
      <c r="I506" s="559"/>
      <c r="J506" s="559"/>
      <c r="K506" s="559"/>
      <c r="L506" s="559"/>
      <c r="M506" s="559"/>
      <c r="N506" s="559"/>
      <c r="O506" s="559"/>
      <c r="P506" s="559"/>
      <c r="Q506" s="7">
        <f>COUNTIFS(H493:H503,"M",Q493:Q503,"1")</f>
        <v>4</v>
      </c>
      <c r="R506" s="381"/>
      <c r="S506" s="381"/>
      <c r="T506" s="381"/>
      <c r="U506" s="381"/>
      <c r="V506" s="381"/>
      <c r="W506" s="381"/>
      <c r="X506" s="381"/>
      <c r="Y506" s="381"/>
      <c r="Z506" s="381"/>
    </row>
    <row r="507" spans="1:26" s="1" customFormat="1" ht="26.25" customHeight="1" x14ac:dyDescent="0.2">
      <c r="B507" s="262" t="s">
        <v>93</v>
      </c>
      <c r="C507" s="263"/>
      <c r="D507" s="263"/>
      <c r="E507" s="263"/>
      <c r="F507" s="263"/>
      <c r="G507" s="263"/>
      <c r="H507" s="263"/>
      <c r="I507" s="263"/>
      <c r="J507" s="263"/>
      <c r="K507" s="263"/>
      <c r="L507" s="263"/>
      <c r="M507" s="263"/>
      <c r="N507" s="263"/>
      <c r="O507" s="263"/>
      <c r="P507" s="263"/>
      <c r="Q507" s="7">
        <f>SUM(Q493:Q503)</f>
        <v>10</v>
      </c>
      <c r="R507" s="381"/>
      <c r="S507" s="381"/>
      <c r="T507" s="381"/>
      <c r="U507" s="381"/>
      <c r="V507" s="381"/>
      <c r="W507" s="381"/>
      <c r="X507" s="381"/>
      <c r="Y507" s="381"/>
      <c r="Z507" s="381"/>
    </row>
    <row r="508" spans="1:26" s="1" customFormat="1" ht="20.25" customHeight="1" x14ac:dyDescent="0.2">
      <c r="A508" s="5"/>
      <c r="B508" s="78" t="s">
        <v>2366</v>
      </c>
      <c r="C508" s="660" t="s">
        <v>1287</v>
      </c>
      <c r="D508" s="661"/>
      <c r="E508" s="661"/>
      <c r="F508" s="661"/>
      <c r="G508" s="661"/>
      <c r="H508" s="661"/>
      <c r="I508" s="661"/>
      <c r="J508" s="661"/>
      <c r="K508" s="661"/>
      <c r="L508" s="661"/>
      <c r="M508" s="661"/>
      <c r="N508" s="661"/>
      <c r="O508" s="661"/>
      <c r="P508" s="662"/>
      <c r="Q508" s="108"/>
      <c r="R508" s="604"/>
      <c r="S508" s="604"/>
      <c r="T508" s="604"/>
      <c r="U508" s="604"/>
      <c r="V508" s="604"/>
      <c r="W508" s="604"/>
      <c r="X508" s="604"/>
      <c r="Y508" s="604"/>
      <c r="Z508" s="604"/>
    </row>
    <row r="509" spans="1:26" s="1" customFormat="1" ht="20.25" customHeight="1" x14ac:dyDescent="0.2">
      <c r="A509" s="5"/>
      <c r="B509" s="78" t="s">
        <v>2367</v>
      </c>
      <c r="C509" s="660" t="s">
        <v>837</v>
      </c>
      <c r="D509" s="661"/>
      <c r="E509" s="661"/>
      <c r="F509" s="661"/>
      <c r="G509" s="661"/>
      <c r="H509" s="661"/>
      <c r="I509" s="661"/>
      <c r="J509" s="661"/>
      <c r="K509" s="661"/>
      <c r="L509" s="661"/>
      <c r="M509" s="661"/>
      <c r="N509" s="661"/>
      <c r="O509" s="661"/>
      <c r="P509" s="662"/>
      <c r="Q509" s="108"/>
      <c r="R509" s="604"/>
      <c r="S509" s="604"/>
      <c r="T509" s="604"/>
      <c r="U509" s="604"/>
      <c r="V509" s="604"/>
      <c r="W509" s="604"/>
      <c r="X509" s="604"/>
      <c r="Y509" s="604"/>
      <c r="Z509" s="604"/>
    </row>
    <row r="510" spans="1:26" s="1" customFormat="1" ht="47.25" customHeight="1" x14ac:dyDescent="0.2">
      <c r="A510" s="5"/>
      <c r="B510" s="83" t="s">
        <v>2368</v>
      </c>
      <c r="C510" s="560" t="s">
        <v>1288</v>
      </c>
      <c r="D510" s="560"/>
      <c r="E510" s="560"/>
      <c r="F510" s="91"/>
      <c r="G510" s="80"/>
      <c r="H510" s="68" t="s">
        <v>57</v>
      </c>
      <c r="I510" s="555" t="s">
        <v>1289</v>
      </c>
      <c r="J510" s="556" t="s">
        <v>1290</v>
      </c>
      <c r="K510" s="556" t="s">
        <v>1290</v>
      </c>
      <c r="L510" s="556" t="s">
        <v>1290</v>
      </c>
      <c r="M510" s="556" t="s">
        <v>1290</v>
      </c>
      <c r="N510" s="556" t="s">
        <v>1290</v>
      </c>
      <c r="O510" s="556" t="s">
        <v>1290</v>
      </c>
      <c r="P510" s="557" t="s">
        <v>1290</v>
      </c>
      <c r="Q510" s="7">
        <v>1</v>
      </c>
      <c r="R510" s="374"/>
      <c r="S510" s="374"/>
      <c r="T510" s="374"/>
      <c r="U510" s="374"/>
      <c r="V510" s="374"/>
      <c r="W510" s="374"/>
      <c r="X510" s="374"/>
      <c r="Y510" s="374"/>
      <c r="Z510" s="374"/>
    </row>
    <row r="511" spans="1:26" s="1" customFormat="1" ht="363.75" customHeight="1" x14ac:dyDescent="0.2">
      <c r="A511" s="5"/>
      <c r="B511" s="83" t="s">
        <v>2369</v>
      </c>
      <c r="C511" s="560" t="s">
        <v>1856</v>
      </c>
      <c r="D511" s="560"/>
      <c r="E511" s="560"/>
      <c r="F511" s="91"/>
      <c r="G511" s="80"/>
      <c r="H511" s="68" t="s">
        <v>57</v>
      </c>
      <c r="I511" s="666" t="s">
        <v>3408</v>
      </c>
      <c r="J511" s="667"/>
      <c r="K511" s="667"/>
      <c r="L511" s="667"/>
      <c r="M511" s="667"/>
      <c r="N511" s="667"/>
      <c r="O511" s="667"/>
      <c r="P511" s="668"/>
      <c r="Q511" s="7">
        <v>1</v>
      </c>
      <c r="R511" s="374"/>
      <c r="S511" s="374"/>
      <c r="T511" s="374"/>
      <c r="U511" s="374"/>
      <c r="V511" s="374"/>
      <c r="W511" s="374"/>
      <c r="X511" s="374"/>
      <c r="Y511" s="374"/>
      <c r="Z511" s="374"/>
    </row>
    <row r="512" spans="1:26" s="1" customFormat="1" ht="20.25" customHeight="1" x14ac:dyDescent="0.2">
      <c r="A512" s="5"/>
      <c r="B512" s="83" t="s">
        <v>2370</v>
      </c>
      <c r="C512" s="560" t="s">
        <v>1291</v>
      </c>
      <c r="D512" s="560"/>
      <c r="E512" s="560"/>
      <c r="F512" s="91"/>
      <c r="G512" s="80"/>
      <c r="H512" s="68" t="s">
        <v>57</v>
      </c>
      <c r="I512" s="388" t="s">
        <v>3116</v>
      </c>
      <c r="J512" s="389"/>
      <c r="K512" s="389"/>
      <c r="L512" s="389"/>
      <c r="M512" s="389"/>
      <c r="N512" s="389"/>
      <c r="O512" s="389"/>
      <c r="P512" s="390"/>
      <c r="Q512" s="7">
        <v>1</v>
      </c>
      <c r="R512" s="258"/>
      <c r="S512" s="259"/>
      <c r="T512" s="259"/>
      <c r="U512" s="259"/>
      <c r="V512" s="259"/>
      <c r="W512" s="259"/>
      <c r="X512" s="259"/>
      <c r="Y512" s="259"/>
      <c r="Z512" s="260"/>
    </row>
    <row r="513" spans="1:26" s="1" customFormat="1" ht="24.95" customHeight="1" x14ac:dyDescent="0.2">
      <c r="B513" s="558" t="s">
        <v>92</v>
      </c>
      <c r="C513" s="559"/>
      <c r="D513" s="559"/>
      <c r="E513" s="559"/>
      <c r="F513" s="559"/>
      <c r="G513" s="559"/>
      <c r="H513" s="559"/>
      <c r="I513" s="559"/>
      <c r="J513" s="559"/>
      <c r="K513" s="559"/>
      <c r="L513" s="559"/>
      <c r="M513" s="559"/>
      <c r="N513" s="559"/>
      <c r="O513" s="559"/>
      <c r="P513" s="559"/>
      <c r="Q513" s="146">
        <f>COUNTIF(Q507:Q512,"N/A")</f>
        <v>0</v>
      </c>
      <c r="R513" s="558"/>
      <c r="S513" s="559"/>
      <c r="T513" s="559"/>
      <c r="U513" s="559"/>
      <c r="V513" s="559"/>
      <c r="W513" s="559"/>
      <c r="X513" s="559"/>
      <c r="Y513" s="559"/>
      <c r="Z513" s="559"/>
    </row>
    <row r="514" spans="1:26" s="1" customFormat="1" ht="24.95" customHeight="1" x14ac:dyDescent="0.2">
      <c r="B514" s="558" t="s">
        <v>812</v>
      </c>
      <c r="C514" s="559"/>
      <c r="D514" s="559"/>
      <c r="E514" s="559"/>
      <c r="F514" s="559"/>
      <c r="G514" s="559"/>
      <c r="H514" s="559"/>
      <c r="I514" s="559"/>
      <c r="J514" s="559"/>
      <c r="K514" s="559"/>
      <c r="L514" s="559"/>
      <c r="M514" s="559"/>
      <c r="N514" s="559"/>
      <c r="O514" s="559"/>
      <c r="P514" s="559"/>
      <c r="Q514" s="146">
        <f>COUNTIFS(H507:H512,"M",Q507:Q512,"N/A")</f>
        <v>0</v>
      </c>
      <c r="R514" s="361"/>
      <c r="S514" s="362"/>
      <c r="T514" s="362"/>
      <c r="U514" s="362"/>
      <c r="V514" s="362"/>
      <c r="W514" s="362"/>
      <c r="X514" s="362"/>
      <c r="Y514" s="362"/>
      <c r="Z514" s="363"/>
    </row>
    <row r="515" spans="1:26" s="1" customFormat="1" ht="24.95" customHeight="1" x14ac:dyDescent="0.2">
      <c r="B515" s="558" t="s">
        <v>813</v>
      </c>
      <c r="C515" s="559"/>
      <c r="D515" s="559"/>
      <c r="E515" s="559"/>
      <c r="F515" s="559"/>
      <c r="G515" s="559"/>
      <c r="H515" s="559"/>
      <c r="I515" s="559"/>
      <c r="J515" s="559"/>
      <c r="K515" s="559"/>
      <c r="L515" s="559"/>
      <c r="M515" s="559"/>
      <c r="N515" s="559"/>
      <c r="O515" s="559"/>
      <c r="P515" s="559"/>
      <c r="Q515" s="146">
        <f>COUNTIFS(H507:H512,"M",Q507:Q512,"1")</f>
        <v>3</v>
      </c>
      <c r="R515" s="361"/>
      <c r="S515" s="362"/>
      <c r="T515" s="362"/>
      <c r="U515" s="362"/>
      <c r="V515" s="362"/>
      <c r="W515" s="362"/>
      <c r="X515" s="362"/>
      <c r="Y515" s="362"/>
      <c r="Z515" s="363"/>
    </row>
    <row r="516" spans="1:26" s="1" customFormat="1" ht="24.95" customHeight="1" x14ac:dyDescent="0.2">
      <c r="B516" s="266" t="s">
        <v>93</v>
      </c>
      <c r="C516" s="266"/>
      <c r="D516" s="266"/>
      <c r="E516" s="266"/>
      <c r="F516" s="266"/>
      <c r="G516" s="266"/>
      <c r="H516" s="266"/>
      <c r="I516" s="266"/>
      <c r="J516" s="266"/>
      <c r="K516" s="266"/>
      <c r="L516" s="266"/>
      <c r="M516" s="266"/>
      <c r="N516" s="266"/>
      <c r="O516" s="266"/>
      <c r="P516" s="262"/>
      <c r="Q516" s="201">
        <f>SUM(Q510:Q512)</f>
        <v>3</v>
      </c>
      <c r="R516" s="659"/>
      <c r="S516" s="259"/>
      <c r="T516" s="259"/>
      <c r="U516" s="259"/>
      <c r="V516" s="259"/>
      <c r="W516" s="259"/>
      <c r="X516" s="259"/>
      <c r="Y516" s="259"/>
      <c r="Z516" s="260"/>
    </row>
    <row r="517" spans="1:26" s="1" customFormat="1" ht="21" customHeight="1" x14ac:dyDescent="0.2">
      <c r="A517" s="5"/>
      <c r="B517" s="78" t="s">
        <v>2371</v>
      </c>
      <c r="C517" s="574" t="s">
        <v>838</v>
      </c>
      <c r="D517" s="575"/>
      <c r="E517" s="575"/>
      <c r="F517" s="575"/>
      <c r="G517" s="575"/>
      <c r="H517" s="575"/>
      <c r="I517" s="575"/>
      <c r="J517" s="575"/>
      <c r="K517" s="575"/>
      <c r="L517" s="575"/>
      <c r="M517" s="575"/>
      <c r="N517" s="575"/>
      <c r="O517" s="575"/>
      <c r="P517" s="576"/>
      <c r="Q517" s="108"/>
      <c r="R517" s="665"/>
      <c r="S517" s="663"/>
      <c r="T517" s="663"/>
      <c r="U517" s="663"/>
      <c r="V517" s="663"/>
      <c r="W517" s="663"/>
      <c r="X517" s="663"/>
      <c r="Y517" s="663"/>
      <c r="Z517" s="664"/>
    </row>
    <row r="518" spans="1:26" s="1" customFormat="1" ht="20.25" customHeight="1" x14ac:dyDescent="0.2">
      <c r="A518" s="5"/>
      <c r="B518" s="79" t="s">
        <v>2372</v>
      </c>
      <c r="C518" s="560" t="s">
        <v>1292</v>
      </c>
      <c r="D518" s="560"/>
      <c r="E518" s="560"/>
      <c r="F518" s="91"/>
      <c r="G518" s="80"/>
      <c r="H518" s="83"/>
      <c r="I518" s="555" t="s">
        <v>1293</v>
      </c>
      <c r="J518" s="556" t="s">
        <v>1293</v>
      </c>
      <c r="K518" s="556" t="s">
        <v>1293</v>
      </c>
      <c r="L518" s="556" t="s">
        <v>1293</v>
      </c>
      <c r="M518" s="556" t="s">
        <v>1293</v>
      </c>
      <c r="N518" s="556" t="s">
        <v>1293</v>
      </c>
      <c r="O518" s="556" t="s">
        <v>1293</v>
      </c>
      <c r="P518" s="557" t="s">
        <v>1293</v>
      </c>
      <c r="Q518" s="7">
        <v>1</v>
      </c>
      <c r="R518" s="258"/>
      <c r="S518" s="259"/>
      <c r="T518" s="259"/>
      <c r="U518" s="259"/>
      <c r="V518" s="259"/>
      <c r="W518" s="259"/>
      <c r="X518" s="259"/>
      <c r="Y518" s="259"/>
      <c r="Z518" s="260"/>
    </row>
    <row r="519" spans="1:26" s="1" customFormat="1" ht="30.75" customHeight="1" x14ac:dyDescent="0.2">
      <c r="A519" s="5"/>
      <c r="B519" s="79" t="s">
        <v>2373</v>
      </c>
      <c r="C519" s="560" t="s">
        <v>1294</v>
      </c>
      <c r="D519" s="560"/>
      <c r="E519" s="560"/>
      <c r="F519" s="91"/>
      <c r="G519" s="80"/>
      <c r="H519" s="83"/>
      <c r="I519" s="555" t="s">
        <v>3117</v>
      </c>
      <c r="J519" s="556" t="s">
        <v>1295</v>
      </c>
      <c r="K519" s="556" t="s">
        <v>1295</v>
      </c>
      <c r="L519" s="556" t="s">
        <v>1295</v>
      </c>
      <c r="M519" s="556" t="s">
        <v>1295</v>
      </c>
      <c r="N519" s="556" t="s">
        <v>1295</v>
      </c>
      <c r="O519" s="556" t="s">
        <v>1295</v>
      </c>
      <c r="P519" s="557" t="s">
        <v>1295</v>
      </c>
      <c r="Q519" s="7">
        <v>1</v>
      </c>
      <c r="R519" s="258"/>
      <c r="S519" s="259"/>
      <c r="T519" s="259"/>
      <c r="U519" s="259"/>
      <c r="V519" s="259"/>
      <c r="W519" s="259"/>
      <c r="X519" s="259"/>
      <c r="Y519" s="259"/>
      <c r="Z519" s="260"/>
    </row>
    <row r="520" spans="1:26" s="1" customFormat="1" ht="30.75" customHeight="1" x14ac:dyDescent="0.2">
      <c r="A520" s="5"/>
      <c r="B520" s="79" t="s">
        <v>2374</v>
      </c>
      <c r="C520" s="560" t="s">
        <v>1296</v>
      </c>
      <c r="D520" s="560"/>
      <c r="E520" s="560"/>
      <c r="F520" s="91"/>
      <c r="G520" s="80"/>
      <c r="H520" s="83"/>
      <c r="I520" s="555" t="s">
        <v>1978</v>
      </c>
      <c r="J520" s="556" t="s">
        <v>1297</v>
      </c>
      <c r="K520" s="556" t="s">
        <v>1297</v>
      </c>
      <c r="L520" s="556" t="s">
        <v>1297</v>
      </c>
      <c r="M520" s="556" t="s">
        <v>1297</v>
      </c>
      <c r="N520" s="556" t="s">
        <v>1297</v>
      </c>
      <c r="O520" s="556" t="s">
        <v>1297</v>
      </c>
      <c r="P520" s="557" t="s">
        <v>1297</v>
      </c>
      <c r="Q520" s="7">
        <v>1</v>
      </c>
      <c r="R520" s="258"/>
      <c r="S520" s="259"/>
      <c r="T520" s="259"/>
      <c r="U520" s="259"/>
      <c r="V520" s="259"/>
      <c r="W520" s="259"/>
      <c r="X520" s="259"/>
      <c r="Y520" s="259"/>
      <c r="Z520" s="260"/>
    </row>
    <row r="521" spans="1:26" s="1" customFormat="1" ht="30.75" customHeight="1" x14ac:dyDescent="0.2">
      <c r="A521" s="5"/>
      <c r="B521" s="79" t="s">
        <v>2375</v>
      </c>
      <c r="C521" s="560" t="s">
        <v>1298</v>
      </c>
      <c r="D521" s="560"/>
      <c r="E521" s="560"/>
      <c r="F521" s="91"/>
      <c r="G521" s="80"/>
      <c r="H521" s="81" t="s">
        <v>57</v>
      </c>
      <c r="I521" s="555" t="s">
        <v>1299</v>
      </c>
      <c r="J521" s="556" t="s">
        <v>1300</v>
      </c>
      <c r="K521" s="556" t="s">
        <v>1300</v>
      </c>
      <c r="L521" s="556" t="s">
        <v>1300</v>
      </c>
      <c r="M521" s="556" t="s">
        <v>1300</v>
      </c>
      <c r="N521" s="556" t="s">
        <v>1300</v>
      </c>
      <c r="O521" s="556" t="s">
        <v>1300</v>
      </c>
      <c r="P521" s="557" t="s">
        <v>1300</v>
      </c>
      <c r="Q521" s="7">
        <v>1</v>
      </c>
      <c r="R521" s="258"/>
      <c r="S521" s="259"/>
      <c r="T521" s="259"/>
      <c r="U521" s="259"/>
      <c r="V521" s="259"/>
      <c r="W521" s="259"/>
      <c r="X521" s="259"/>
      <c r="Y521" s="259"/>
      <c r="Z521" s="260"/>
    </row>
    <row r="522" spans="1:26" s="1" customFormat="1" ht="30.75" customHeight="1" x14ac:dyDescent="0.2">
      <c r="A522" s="5"/>
      <c r="B522" s="79" t="s">
        <v>2376</v>
      </c>
      <c r="C522" s="560" t="s">
        <v>1301</v>
      </c>
      <c r="D522" s="560"/>
      <c r="E522" s="560"/>
      <c r="F522" s="91"/>
      <c r="G522" s="80"/>
      <c r="H522" s="68" t="s">
        <v>57</v>
      </c>
      <c r="I522" s="555" t="s">
        <v>1302</v>
      </c>
      <c r="J522" s="556" t="s">
        <v>1302</v>
      </c>
      <c r="K522" s="556" t="s">
        <v>1302</v>
      </c>
      <c r="L522" s="556" t="s">
        <v>1302</v>
      </c>
      <c r="M522" s="556" t="s">
        <v>1302</v>
      </c>
      <c r="N522" s="556" t="s">
        <v>1302</v>
      </c>
      <c r="O522" s="556" t="s">
        <v>1302</v>
      </c>
      <c r="P522" s="557" t="s">
        <v>1302</v>
      </c>
      <c r="Q522" s="7">
        <v>1</v>
      </c>
      <c r="R522" s="258"/>
      <c r="S522" s="259"/>
      <c r="T522" s="259"/>
      <c r="U522" s="259"/>
      <c r="V522" s="259"/>
      <c r="W522" s="259"/>
      <c r="X522" s="259"/>
      <c r="Y522" s="259"/>
      <c r="Z522" s="260"/>
    </row>
    <row r="523" spans="1:26" s="1" customFormat="1" ht="30.75" customHeight="1" x14ac:dyDescent="0.2">
      <c r="A523" s="5"/>
      <c r="B523" s="79" t="s">
        <v>2377</v>
      </c>
      <c r="C523" s="560" t="s">
        <v>1303</v>
      </c>
      <c r="D523" s="560"/>
      <c r="E523" s="560"/>
      <c r="F523" s="91"/>
      <c r="G523" s="80"/>
      <c r="H523" s="83"/>
      <c r="I523" s="555" t="s">
        <v>1304</v>
      </c>
      <c r="J523" s="556" t="s">
        <v>1304</v>
      </c>
      <c r="K523" s="556" t="s">
        <v>1304</v>
      </c>
      <c r="L523" s="556" t="s">
        <v>1304</v>
      </c>
      <c r="M523" s="556" t="s">
        <v>1304</v>
      </c>
      <c r="N523" s="556" t="s">
        <v>1304</v>
      </c>
      <c r="O523" s="556" t="s">
        <v>1304</v>
      </c>
      <c r="P523" s="557" t="s">
        <v>1304</v>
      </c>
      <c r="Q523" s="137">
        <v>1</v>
      </c>
      <c r="R523" s="258"/>
      <c r="S523" s="259"/>
      <c r="T523" s="259"/>
      <c r="U523" s="259"/>
      <c r="V523" s="259"/>
      <c r="W523" s="259"/>
      <c r="X523" s="259"/>
      <c r="Y523" s="259"/>
      <c r="Z523" s="260"/>
    </row>
    <row r="524" spans="1:26" s="1" customFormat="1" ht="26.25" customHeight="1" x14ac:dyDescent="0.2">
      <c r="B524" s="558" t="s">
        <v>92</v>
      </c>
      <c r="C524" s="559"/>
      <c r="D524" s="559"/>
      <c r="E524" s="559"/>
      <c r="F524" s="559"/>
      <c r="G524" s="559"/>
      <c r="H524" s="559"/>
      <c r="I524" s="559"/>
      <c r="J524" s="559"/>
      <c r="K524" s="559"/>
      <c r="L524" s="559"/>
      <c r="M524" s="559"/>
      <c r="N524" s="559"/>
      <c r="O524" s="559"/>
      <c r="P524" s="559"/>
      <c r="Q524" s="7">
        <f>COUNTIF(Q518:Q523,"N/A")</f>
        <v>0</v>
      </c>
      <c r="R524" s="558"/>
      <c r="S524" s="559"/>
      <c r="T524" s="559"/>
      <c r="U524" s="559"/>
      <c r="V524" s="559"/>
      <c r="W524" s="559"/>
      <c r="X524" s="559"/>
      <c r="Y524" s="559"/>
      <c r="Z524" s="559"/>
    </row>
    <row r="525" spans="1:26" s="1" customFormat="1" ht="26.25" customHeight="1" x14ac:dyDescent="0.2">
      <c r="B525" s="558" t="s">
        <v>812</v>
      </c>
      <c r="C525" s="559"/>
      <c r="D525" s="559"/>
      <c r="E525" s="559"/>
      <c r="F525" s="559"/>
      <c r="G525" s="559"/>
      <c r="H525" s="559"/>
      <c r="I525" s="559"/>
      <c r="J525" s="559"/>
      <c r="K525" s="559"/>
      <c r="L525" s="559"/>
      <c r="M525" s="559"/>
      <c r="N525" s="559"/>
      <c r="O525" s="559"/>
      <c r="P525" s="559"/>
      <c r="Q525" s="7">
        <f>COUNTIFS(H518:H523,"M",Q518:Q523,"N/A")</f>
        <v>0</v>
      </c>
      <c r="R525" s="361"/>
      <c r="S525" s="362"/>
      <c r="T525" s="362"/>
      <c r="U525" s="362"/>
      <c r="V525" s="362"/>
      <c r="W525" s="362"/>
      <c r="X525" s="362"/>
      <c r="Y525" s="362"/>
      <c r="Z525" s="363"/>
    </row>
    <row r="526" spans="1:26" s="1" customFormat="1" ht="26.25" customHeight="1" x14ac:dyDescent="0.2">
      <c r="B526" s="558" t="s">
        <v>813</v>
      </c>
      <c r="C526" s="559"/>
      <c r="D526" s="559"/>
      <c r="E526" s="559"/>
      <c r="F526" s="559"/>
      <c r="G526" s="559"/>
      <c r="H526" s="559"/>
      <c r="I526" s="559"/>
      <c r="J526" s="559"/>
      <c r="K526" s="559"/>
      <c r="L526" s="559"/>
      <c r="M526" s="559"/>
      <c r="N526" s="559"/>
      <c r="O526" s="559"/>
      <c r="P526" s="559"/>
      <c r="Q526" s="7">
        <f>COUNTIFS(H518:H523,"M",Q518:Q523,"1")</f>
        <v>2</v>
      </c>
      <c r="R526" s="361"/>
      <c r="S526" s="362"/>
      <c r="T526" s="362"/>
      <c r="U526" s="362"/>
      <c r="V526" s="362"/>
      <c r="W526" s="362"/>
      <c r="X526" s="362"/>
      <c r="Y526" s="362"/>
      <c r="Z526" s="363"/>
    </row>
    <row r="527" spans="1:26" s="1" customFormat="1" ht="26.25" customHeight="1" x14ac:dyDescent="0.2">
      <c r="B527" s="262" t="s">
        <v>93</v>
      </c>
      <c r="C527" s="263"/>
      <c r="D527" s="263"/>
      <c r="E527" s="263"/>
      <c r="F527" s="263"/>
      <c r="G527" s="263"/>
      <c r="H527" s="263"/>
      <c r="I527" s="263"/>
      <c r="J527" s="263"/>
      <c r="K527" s="263"/>
      <c r="L527" s="263"/>
      <c r="M527" s="263"/>
      <c r="N527" s="263"/>
      <c r="O527" s="263"/>
      <c r="P527" s="263"/>
      <c r="Q527" s="7">
        <f>SUM(Q518:Q523)</f>
        <v>6</v>
      </c>
      <c r="R527" s="361"/>
      <c r="S527" s="362"/>
      <c r="T527" s="362"/>
      <c r="U527" s="362"/>
      <c r="V527" s="362"/>
      <c r="W527" s="362"/>
      <c r="X527" s="362"/>
      <c r="Y527" s="362"/>
      <c r="Z527" s="363"/>
    </row>
    <row r="528" spans="1:26" s="1" customFormat="1" ht="20.25" customHeight="1" x14ac:dyDescent="0.2">
      <c r="A528" s="5"/>
      <c r="B528" s="78" t="s">
        <v>2378</v>
      </c>
      <c r="C528" s="574" t="s">
        <v>839</v>
      </c>
      <c r="D528" s="575"/>
      <c r="E528" s="575"/>
      <c r="F528" s="575"/>
      <c r="G528" s="575"/>
      <c r="H528" s="575"/>
      <c r="I528" s="575"/>
      <c r="J528" s="575"/>
      <c r="K528" s="575"/>
      <c r="L528" s="575"/>
      <c r="M528" s="575"/>
      <c r="N528" s="575"/>
      <c r="O528" s="575"/>
      <c r="P528" s="575"/>
      <c r="Q528" s="108"/>
      <c r="R528" s="663"/>
      <c r="S528" s="663"/>
      <c r="T528" s="663"/>
      <c r="U528" s="663"/>
      <c r="V528" s="663"/>
      <c r="W528" s="663"/>
      <c r="X528" s="663"/>
      <c r="Y528" s="663"/>
      <c r="Z528" s="664"/>
    </row>
    <row r="529" spans="1:26" s="1" customFormat="1" ht="45.75" customHeight="1" x14ac:dyDescent="0.2">
      <c r="A529" s="5"/>
      <c r="B529" s="83" t="s">
        <v>2379</v>
      </c>
      <c r="C529" s="560" t="s">
        <v>1305</v>
      </c>
      <c r="D529" s="560"/>
      <c r="E529" s="560"/>
      <c r="F529" s="91"/>
      <c r="G529" s="80"/>
      <c r="H529" s="83"/>
      <c r="I529" s="388" t="s">
        <v>2869</v>
      </c>
      <c r="J529" s="389" t="s">
        <v>1306</v>
      </c>
      <c r="K529" s="389" t="s">
        <v>1306</v>
      </c>
      <c r="L529" s="389" t="s">
        <v>1306</v>
      </c>
      <c r="M529" s="389" t="s">
        <v>1306</v>
      </c>
      <c r="N529" s="389" t="s">
        <v>1306</v>
      </c>
      <c r="O529" s="389" t="s">
        <v>1306</v>
      </c>
      <c r="P529" s="390" t="s">
        <v>1306</v>
      </c>
      <c r="Q529" s="7">
        <v>1</v>
      </c>
      <c r="R529" s="258"/>
      <c r="S529" s="259"/>
      <c r="T529" s="259"/>
      <c r="U529" s="259"/>
      <c r="V529" s="259"/>
      <c r="W529" s="259"/>
      <c r="X529" s="259"/>
      <c r="Y529" s="259"/>
      <c r="Z529" s="260"/>
    </row>
    <row r="530" spans="1:26" s="1" customFormat="1" ht="20.25" customHeight="1" x14ac:dyDescent="0.2">
      <c r="A530" s="5"/>
      <c r="B530" s="83" t="s">
        <v>2380</v>
      </c>
      <c r="C530" s="560" t="s">
        <v>1307</v>
      </c>
      <c r="D530" s="560"/>
      <c r="E530" s="560"/>
      <c r="F530" s="91"/>
      <c r="G530" s="80"/>
      <c r="H530" s="82"/>
      <c r="I530" s="564"/>
      <c r="J530" s="565"/>
      <c r="K530" s="565"/>
      <c r="L530" s="565"/>
      <c r="M530" s="565"/>
      <c r="N530" s="565"/>
      <c r="O530" s="565"/>
      <c r="P530" s="566"/>
      <c r="Q530" s="65"/>
      <c r="R530" s="258"/>
      <c r="S530" s="259"/>
      <c r="T530" s="259"/>
      <c r="U530" s="259"/>
      <c r="V530" s="259"/>
      <c r="W530" s="259"/>
      <c r="X530" s="259"/>
      <c r="Y530" s="259"/>
      <c r="Z530" s="260"/>
    </row>
    <row r="531" spans="1:26" s="1" customFormat="1" ht="30.75" customHeight="1" x14ac:dyDescent="0.2">
      <c r="A531" s="5"/>
      <c r="B531" s="83" t="s">
        <v>55</v>
      </c>
      <c r="C531" s="560" t="s">
        <v>3118</v>
      </c>
      <c r="D531" s="560"/>
      <c r="E531" s="560"/>
      <c r="F531" s="91"/>
      <c r="G531" s="80"/>
      <c r="H531" s="83"/>
      <c r="I531" s="555" t="s">
        <v>1308</v>
      </c>
      <c r="J531" s="556" t="s">
        <v>1309</v>
      </c>
      <c r="K531" s="556" t="s">
        <v>1309</v>
      </c>
      <c r="L531" s="556" t="s">
        <v>1309</v>
      </c>
      <c r="M531" s="556" t="s">
        <v>1309</v>
      </c>
      <c r="N531" s="556" t="s">
        <v>1309</v>
      </c>
      <c r="O531" s="556" t="s">
        <v>1309</v>
      </c>
      <c r="P531" s="557" t="s">
        <v>1309</v>
      </c>
      <c r="Q531" s="7">
        <v>1</v>
      </c>
      <c r="R531" s="258"/>
      <c r="S531" s="259"/>
      <c r="T531" s="259"/>
      <c r="U531" s="259"/>
      <c r="V531" s="259"/>
      <c r="W531" s="259"/>
      <c r="X531" s="259"/>
      <c r="Y531" s="259"/>
      <c r="Z531" s="260"/>
    </row>
    <row r="532" spans="1:26" s="1" customFormat="1" ht="48" customHeight="1" x14ac:dyDescent="0.2">
      <c r="A532" s="5"/>
      <c r="B532" s="83" t="s">
        <v>58</v>
      </c>
      <c r="C532" s="560" t="s">
        <v>3119</v>
      </c>
      <c r="D532" s="560"/>
      <c r="E532" s="560"/>
      <c r="F532" s="91"/>
      <c r="G532" s="80"/>
      <c r="H532" s="83"/>
      <c r="I532" s="555" t="s">
        <v>2121</v>
      </c>
      <c r="J532" s="556" t="s">
        <v>1310</v>
      </c>
      <c r="K532" s="556" t="s">
        <v>1310</v>
      </c>
      <c r="L532" s="556" t="s">
        <v>1310</v>
      </c>
      <c r="M532" s="556" t="s">
        <v>1310</v>
      </c>
      <c r="N532" s="556" t="s">
        <v>1310</v>
      </c>
      <c r="O532" s="556" t="s">
        <v>1310</v>
      </c>
      <c r="P532" s="557" t="s">
        <v>1310</v>
      </c>
      <c r="Q532" s="7">
        <v>1</v>
      </c>
      <c r="R532" s="258"/>
      <c r="S532" s="259"/>
      <c r="T532" s="259"/>
      <c r="U532" s="259"/>
      <c r="V532" s="259"/>
      <c r="W532" s="259"/>
      <c r="X532" s="259"/>
      <c r="Y532" s="259"/>
      <c r="Z532" s="260"/>
    </row>
    <row r="533" spans="1:26" s="1" customFormat="1" ht="26.25" customHeight="1" x14ac:dyDescent="0.2">
      <c r="A533" s="5"/>
      <c r="B533" s="558" t="s">
        <v>92</v>
      </c>
      <c r="C533" s="559"/>
      <c r="D533" s="559"/>
      <c r="E533" s="559"/>
      <c r="F533" s="559"/>
      <c r="G533" s="559"/>
      <c r="H533" s="559"/>
      <c r="I533" s="559"/>
      <c r="J533" s="559"/>
      <c r="K533" s="559"/>
      <c r="L533" s="559"/>
      <c r="M533" s="559"/>
      <c r="N533" s="559"/>
      <c r="O533" s="559"/>
      <c r="P533" s="559"/>
      <c r="Q533" s="7">
        <f>COUNTIF(Q529:Q532,"N/A")</f>
        <v>0</v>
      </c>
      <c r="R533" s="558"/>
      <c r="S533" s="559"/>
      <c r="T533" s="559"/>
      <c r="U533" s="559"/>
      <c r="V533" s="559"/>
      <c r="W533" s="559"/>
      <c r="X533" s="559"/>
      <c r="Y533" s="559"/>
      <c r="Z533" s="559"/>
    </row>
    <row r="534" spans="1:26" s="1" customFormat="1" ht="26.25" customHeight="1" x14ac:dyDescent="0.2">
      <c r="A534" s="5"/>
      <c r="B534" s="558" t="s">
        <v>812</v>
      </c>
      <c r="C534" s="559"/>
      <c r="D534" s="559"/>
      <c r="E534" s="559"/>
      <c r="F534" s="559"/>
      <c r="G534" s="559"/>
      <c r="H534" s="559"/>
      <c r="I534" s="559"/>
      <c r="J534" s="559"/>
      <c r="K534" s="559"/>
      <c r="L534" s="559"/>
      <c r="M534" s="559"/>
      <c r="N534" s="559"/>
      <c r="O534" s="559"/>
      <c r="P534" s="559"/>
      <c r="Q534" s="7">
        <f>COUNTIFS(H529:H532,"M",Q529:Q532,"N/A")</f>
        <v>0</v>
      </c>
      <c r="R534" s="361"/>
      <c r="S534" s="362"/>
      <c r="T534" s="362"/>
      <c r="U534" s="362"/>
      <c r="V534" s="362"/>
      <c r="W534" s="362"/>
      <c r="X534" s="362"/>
      <c r="Y534" s="362"/>
      <c r="Z534" s="363"/>
    </row>
    <row r="535" spans="1:26" s="1" customFormat="1" ht="26.25" customHeight="1" x14ac:dyDescent="0.2">
      <c r="A535" s="5"/>
      <c r="B535" s="558" t="s">
        <v>813</v>
      </c>
      <c r="C535" s="559"/>
      <c r="D535" s="559"/>
      <c r="E535" s="559"/>
      <c r="F535" s="559"/>
      <c r="G535" s="559"/>
      <c r="H535" s="559"/>
      <c r="I535" s="559"/>
      <c r="J535" s="559"/>
      <c r="K535" s="559"/>
      <c r="L535" s="559"/>
      <c r="M535" s="559"/>
      <c r="N535" s="559"/>
      <c r="O535" s="559"/>
      <c r="P535" s="559"/>
      <c r="Q535" s="7">
        <f>COUNTIFS(H529:H532,"M",Q529:Q532,"1")</f>
        <v>0</v>
      </c>
      <c r="R535" s="361"/>
      <c r="S535" s="362"/>
      <c r="T535" s="362"/>
      <c r="U535" s="362"/>
      <c r="V535" s="362"/>
      <c r="W535" s="362"/>
      <c r="X535" s="362"/>
      <c r="Y535" s="362"/>
      <c r="Z535" s="363"/>
    </row>
    <row r="536" spans="1:26" s="1" customFormat="1" ht="26.25" customHeight="1" x14ac:dyDescent="0.2">
      <c r="A536" s="5"/>
      <c r="B536" s="262" t="s">
        <v>93</v>
      </c>
      <c r="C536" s="263"/>
      <c r="D536" s="263"/>
      <c r="E536" s="263"/>
      <c r="F536" s="263"/>
      <c r="G536" s="263"/>
      <c r="H536" s="263"/>
      <c r="I536" s="263"/>
      <c r="J536" s="263"/>
      <c r="K536" s="263"/>
      <c r="L536" s="263"/>
      <c r="M536" s="263"/>
      <c r="N536" s="263"/>
      <c r="O536" s="263"/>
      <c r="P536" s="263"/>
      <c r="Q536" s="7">
        <f>SUM(Q529:Q532)</f>
        <v>3</v>
      </c>
      <c r="R536" s="361"/>
      <c r="S536" s="362"/>
      <c r="T536" s="362"/>
      <c r="U536" s="362"/>
      <c r="V536" s="362"/>
      <c r="W536" s="362"/>
      <c r="X536" s="362"/>
      <c r="Y536" s="362"/>
      <c r="Z536" s="363"/>
    </row>
    <row r="537" spans="1:26" s="1" customFormat="1" ht="24.95" customHeight="1" x14ac:dyDescent="0.2">
      <c r="A537" s="619"/>
      <c r="B537" s="619"/>
      <c r="C537" s="619"/>
      <c r="D537" s="619"/>
      <c r="E537" s="619"/>
      <c r="F537" s="619"/>
      <c r="G537" s="619"/>
      <c r="H537" s="619"/>
      <c r="I537" s="619"/>
      <c r="J537" s="619"/>
      <c r="K537" s="619"/>
      <c r="L537" s="619"/>
      <c r="M537" s="619"/>
      <c r="N537" s="619"/>
      <c r="O537" s="619"/>
      <c r="P537" s="619"/>
      <c r="Q537" s="619"/>
      <c r="R537" s="619"/>
      <c r="S537" s="619"/>
      <c r="T537" s="619"/>
      <c r="U537" s="619"/>
      <c r="V537" s="619"/>
      <c r="W537" s="619"/>
      <c r="X537" s="619"/>
      <c r="Y537" s="619"/>
      <c r="Z537" s="619"/>
    </row>
    <row r="538" spans="1:26" x14ac:dyDescent="0.2">
      <c r="A538" s="619"/>
      <c r="B538" s="619"/>
      <c r="C538" s="619"/>
      <c r="D538" s="619"/>
      <c r="E538" s="619"/>
      <c r="F538" s="619"/>
      <c r="G538" s="619"/>
      <c r="H538" s="619"/>
      <c r="I538" s="619"/>
      <c r="J538" s="619"/>
      <c r="K538" s="619"/>
      <c r="L538" s="619"/>
      <c r="M538" s="619"/>
      <c r="N538" s="619"/>
      <c r="O538" s="619"/>
      <c r="P538" s="619"/>
      <c r="Q538" s="619"/>
      <c r="R538" s="619"/>
      <c r="S538" s="619"/>
      <c r="T538" s="619"/>
      <c r="U538" s="619"/>
      <c r="V538" s="619"/>
      <c r="W538" s="619"/>
      <c r="X538" s="619"/>
      <c r="Y538" s="619"/>
      <c r="Z538" s="619"/>
    </row>
    <row r="539" spans="1:26" x14ac:dyDescent="0.2">
      <c r="A539" s="619"/>
      <c r="B539" s="619"/>
      <c r="C539" s="619"/>
      <c r="D539" s="619"/>
      <c r="E539" s="619"/>
      <c r="F539" s="619"/>
      <c r="G539" s="619"/>
      <c r="H539" s="619"/>
      <c r="I539" s="619"/>
      <c r="J539" s="619"/>
      <c r="K539" s="619"/>
      <c r="L539" s="619"/>
      <c r="M539" s="619"/>
      <c r="N539" s="619"/>
      <c r="O539" s="619"/>
      <c r="P539" s="619"/>
      <c r="Q539" s="619"/>
      <c r="R539" s="619"/>
      <c r="S539" s="619"/>
      <c r="T539" s="619"/>
      <c r="U539" s="619"/>
      <c r="V539" s="619"/>
      <c r="W539" s="619"/>
      <c r="X539" s="619"/>
      <c r="Y539" s="619"/>
      <c r="Z539" s="619"/>
    </row>
    <row r="540" spans="1:26" x14ac:dyDescent="0.2">
      <c r="A540" s="619"/>
      <c r="B540" s="619"/>
      <c r="C540" s="619"/>
      <c r="D540" s="619"/>
      <c r="E540" s="619"/>
      <c r="F540" s="619"/>
      <c r="G540" s="619"/>
      <c r="H540" s="619"/>
      <c r="I540" s="619"/>
      <c r="J540" s="619"/>
      <c r="K540" s="619"/>
      <c r="L540" s="619"/>
      <c r="M540" s="619"/>
      <c r="N540" s="619"/>
      <c r="O540" s="619"/>
      <c r="P540" s="619"/>
      <c r="Q540" s="619"/>
      <c r="R540" s="619"/>
      <c r="S540" s="619"/>
      <c r="T540" s="619"/>
      <c r="U540" s="619"/>
      <c r="V540" s="619"/>
      <c r="W540" s="619"/>
      <c r="X540" s="619"/>
      <c r="Y540" s="619"/>
      <c r="Z540" s="619"/>
    </row>
    <row r="541" spans="1:26" x14ac:dyDescent="0.2">
      <c r="A541" s="619"/>
      <c r="B541" s="619"/>
      <c r="C541" s="619"/>
      <c r="D541" s="619"/>
      <c r="E541" s="619"/>
      <c r="F541" s="619"/>
      <c r="G541" s="619"/>
      <c r="H541" s="619"/>
      <c r="I541" s="619"/>
      <c r="J541" s="619"/>
      <c r="K541" s="619"/>
      <c r="L541" s="619"/>
      <c r="M541" s="619"/>
      <c r="N541" s="619"/>
      <c r="O541" s="619"/>
      <c r="P541" s="619"/>
      <c r="Q541" s="619"/>
      <c r="R541" s="619"/>
      <c r="S541" s="619"/>
      <c r="T541" s="619"/>
      <c r="U541" s="619"/>
      <c r="V541" s="619"/>
      <c r="W541" s="619"/>
      <c r="X541" s="619"/>
      <c r="Y541" s="619"/>
      <c r="Z541" s="619"/>
    </row>
    <row r="542" spans="1:26" x14ac:dyDescent="0.2">
      <c r="A542" s="98"/>
      <c r="B542" s="98"/>
      <c r="C542" s="98"/>
      <c r="D542" s="98"/>
      <c r="E542" s="98"/>
      <c r="F542" s="98"/>
      <c r="G542" s="98"/>
      <c r="H542" s="96"/>
      <c r="I542" s="96"/>
      <c r="J542" s="98"/>
    </row>
    <row r="543" spans="1:26" x14ac:dyDescent="0.2">
      <c r="A543" s="98"/>
      <c r="B543" s="98"/>
      <c r="C543" s="98"/>
      <c r="D543" s="98"/>
      <c r="E543" s="98"/>
      <c r="F543" s="98"/>
      <c r="G543" s="98"/>
      <c r="H543" s="96"/>
      <c r="I543" s="96"/>
      <c r="J543" s="98"/>
    </row>
  </sheetData>
  <sheetProtection algorithmName="SHA-512" hashValue="RcXdabcj2J1acidoxF6XbGkMyqXGcshqh3IghbQg8DsahakIShVEZSGiuYPWqqtWdJAqkLhgT+tQ86GVnAsZhw==" saltValue="7zH0lYxDa1SbknJGPiFhQA==" spinCount="100000" sheet="1" objects="1" scenarios="1" formatRows="0"/>
  <protectedRanges>
    <protectedRange sqref="Q529:Q532" name="Scores30"/>
    <protectedRange sqref="Q518:Q523" name="Scores29"/>
    <protectedRange sqref="Q510:Q512" name="Scores28"/>
    <protectedRange sqref="Q493:Q503" name="Scores27"/>
    <protectedRange sqref="Q467:Q487" name="Scores26"/>
    <protectedRange sqref="Q437:Q461" name="Scores"/>
    <protectedRange sqref="Q408:Q430" name="Scores24"/>
    <protectedRange sqref="Q392:Q402" name="Scores23"/>
    <protectedRange sqref="Q366:Q386" name="Scores22"/>
    <protectedRange sqref="Q351:Q359" name="Scores21"/>
    <protectedRange sqref="Q345" name="Scores20"/>
    <protectedRange sqref="Q339" name="Scores19"/>
    <protectedRange sqref="Q313:Q332" name="Scores18"/>
    <protectedRange sqref="Q295:Q307" name="Scores17"/>
    <protectedRange sqref="Q283:Q288" name="Scores16"/>
    <protectedRange sqref="Q270:Q275" name="Scores15"/>
    <protectedRange sqref="Q261:Q264" name="Scores14"/>
    <protectedRange sqref="Q254:Q255" name="Scores13"/>
    <protectedRange sqref="Q245:Q247" name="Scores12"/>
    <protectedRange sqref="Q231:Q239" name="Scores11"/>
    <protectedRange sqref="Q225" name="Scores10"/>
    <protectedRange sqref="Q216:Q219" name="Scores9"/>
    <protectedRange sqref="Q185:Q210" name="Scores8"/>
    <protectedRange sqref="Q175:Q177" name="Scores7"/>
    <protectedRange sqref="Q153:Q169" name="Scores6"/>
    <protectedRange sqref="Q145:Q147" name="Scores5"/>
    <protectedRange sqref="Q132:Q139" name="Scores4"/>
    <protectedRange sqref="Q121:Q126" name="Scores3"/>
    <protectedRange sqref="Q72:Q115" name="Scores2"/>
    <protectedRange sqref="Q63:Q66" name="Scores1"/>
    <protectedRange sqref="R60:Z536" name="Comments"/>
  </protectedRanges>
  <mergeCells count="1496">
    <mergeCell ref="R407:Z407"/>
    <mergeCell ref="C435:P435"/>
    <mergeCell ref="C436:P436"/>
    <mergeCell ref="R435:Z435"/>
    <mergeCell ref="R436:Z436"/>
    <mergeCell ref="C466:P466"/>
    <mergeCell ref="R466:Z466"/>
    <mergeCell ref="C492:P492"/>
    <mergeCell ref="R492:Z492"/>
    <mergeCell ref="C508:P508"/>
    <mergeCell ref="C509:P509"/>
    <mergeCell ref="R508:Z508"/>
    <mergeCell ref="R509:Z509"/>
    <mergeCell ref="C528:P528"/>
    <mergeCell ref="R528:Z528"/>
    <mergeCell ref="C517:P517"/>
    <mergeCell ref="R517:Z517"/>
    <mergeCell ref="I511:P511"/>
    <mergeCell ref="C512:E512"/>
    <mergeCell ref="I512:P512"/>
    <mergeCell ref="B516:P516"/>
    <mergeCell ref="C522:E522"/>
    <mergeCell ref="B513:P513"/>
    <mergeCell ref="R513:Z513"/>
    <mergeCell ref="B514:P514"/>
    <mergeCell ref="R514:Z514"/>
    <mergeCell ref="B515:P515"/>
    <mergeCell ref="R515:Z515"/>
    <mergeCell ref="C446:E446"/>
    <mergeCell ref="R456:Z456"/>
    <mergeCell ref="R457:Z457"/>
    <mergeCell ref="C450:E450"/>
    <mergeCell ref="C322:E322"/>
    <mergeCell ref="I322:P322"/>
    <mergeCell ref="C323:E323"/>
    <mergeCell ref="I323:P323"/>
    <mergeCell ref="I329:P329"/>
    <mergeCell ref="R329:Z329"/>
    <mergeCell ref="R330:Z330"/>
    <mergeCell ref="R331:Z331"/>
    <mergeCell ref="R332:Z332"/>
    <mergeCell ref="R333:Z333"/>
    <mergeCell ref="R287:Z287"/>
    <mergeCell ref="R288:Z288"/>
    <mergeCell ref="R289:Z289"/>
    <mergeCell ref="R290:Z290"/>
    <mergeCell ref="C391:P391"/>
    <mergeCell ref="R391:Z391"/>
    <mergeCell ref="I376:P376"/>
    <mergeCell ref="C373:E373"/>
    <mergeCell ref="I373:P373"/>
    <mergeCell ref="C374:E374"/>
    <mergeCell ref="I374:P374"/>
    <mergeCell ref="C370:E370"/>
    <mergeCell ref="I370:P370"/>
    <mergeCell ref="C372:E372"/>
    <mergeCell ref="I372:P372"/>
    <mergeCell ref="C385:E385"/>
    <mergeCell ref="B334:P334"/>
    <mergeCell ref="B335:P335"/>
    <mergeCell ref="B336:P336"/>
    <mergeCell ref="R328:Z328"/>
    <mergeCell ref="R358:Z358"/>
    <mergeCell ref="R359:Z359"/>
    <mergeCell ref="R219:Z219"/>
    <mergeCell ref="R220:Z220"/>
    <mergeCell ref="C280:P280"/>
    <mergeCell ref="C281:P281"/>
    <mergeCell ref="C282:P282"/>
    <mergeCell ref="R280:Z280"/>
    <mergeCell ref="R281:Z281"/>
    <mergeCell ref="R282:Z282"/>
    <mergeCell ref="C293:P293"/>
    <mergeCell ref="C294:P294"/>
    <mergeCell ref="R293:Z293"/>
    <mergeCell ref="R294:Z294"/>
    <mergeCell ref="C312:P312"/>
    <mergeCell ref="R312:Z312"/>
    <mergeCell ref="C337:P337"/>
    <mergeCell ref="C338:P338"/>
    <mergeCell ref="R337:Z337"/>
    <mergeCell ref="R338:Z338"/>
    <mergeCell ref="R230:Z230"/>
    <mergeCell ref="C244:P244"/>
    <mergeCell ref="R244:Z244"/>
    <mergeCell ref="C252:P252"/>
    <mergeCell ref="C253:P253"/>
    <mergeCell ref="R252:Z252"/>
    <mergeCell ref="R253:Z253"/>
    <mergeCell ref="R237:Z237"/>
    <mergeCell ref="R238:Z238"/>
    <mergeCell ref="R239:Z239"/>
    <mergeCell ref="R240:Z240"/>
    <mergeCell ref="R241:Z241"/>
    <mergeCell ref="R242:Z242"/>
    <mergeCell ref="R243:Z243"/>
    <mergeCell ref="R245:Z245"/>
    <mergeCell ref="R246:Z246"/>
    <mergeCell ref="R247:Z247"/>
    <mergeCell ref="R248:Z248"/>
    <mergeCell ref="R249:Z249"/>
    <mergeCell ref="R250:Z250"/>
    <mergeCell ref="I446:P446"/>
    <mergeCell ref="C447:E447"/>
    <mergeCell ref="I447:P447"/>
    <mergeCell ref="R446:Z446"/>
    <mergeCell ref="A537:Z541"/>
    <mergeCell ref="R447:Z447"/>
    <mergeCell ref="R448:Z448"/>
    <mergeCell ref="R449:Z449"/>
    <mergeCell ref="R450:Z450"/>
    <mergeCell ref="R451:Z451"/>
    <mergeCell ref="C456:E456"/>
    <mergeCell ref="I456:P456"/>
    <mergeCell ref="C457:E457"/>
    <mergeCell ref="I457:P457"/>
    <mergeCell ref="C454:E454"/>
    <mergeCell ref="I454:P454"/>
    <mergeCell ref="C455:E455"/>
    <mergeCell ref="I455:P455"/>
    <mergeCell ref="C452:E452"/>
    <mergeCell ref="I452:P452"/>
    <mergeCell ref="C453:E453"/>
    <mergeCell ref="I453:P453"/>
    <mergeCell ref="R452:Z452"/>
    <mergeCell ref="R453:Z453"/>
    <mergeCell ref="R454:Z454"/>
    <mergeCell ref="R455:Z455"/>
    <mergeCell ref="C430:E430"/>
    <mergeCell ref="I430:P430"/>
    <mergeCell ref="R534:Z534"/>
    <mergeCell ref="R535:Z535"/>
    <mergeCell ref="R536:Z536"/>
    <mergeCell ref="R530:Z530"/>
    <mergeCell ref="R511:Z511"/>
    <mergeCell ref="R512:Z512"/>
    <mergeCell ref="R516:Z516"/>
    <mergeCell ref="R518:Z518"/>
    <mergeCell ref="R519:Z519"/>
    <mergeCell ref="R520:Z520"/>
    <mergeCell ref="R521:Z521"/>
    <mergeCell ref="R522:Z522"/>
    <mergeCell ref="R523:Z523"/>
    <mergeCell ref="R524:Z524"/>
    <mergeCell ref="R525:Z525"/>
    <mergeCell ref="R526:Z526"/>
    <mergeCell ref="R527:Z527"/>
    <mergeCell ref="R529:Z529"/>
    <mergeCell ref="B534:P534"/>
    <mergeCell ref="B535:P535"/>
    <mergeCell ref="B536:P536"/>
    <mergeCell ref="C511:E511"/>
    <mergeCell ref="R437:Z437"/>
    <mergeCell ref="R438:Z438"/>
    <mergeCell ref="R439:Z439"/>
    <mergeCell ref="R440:Z440"/>
    <mergeCell ref="R441:Z441"/>
    <mergeCell ref="R442:Z442"/>
    <mergeCell ref="R443:Z443"/>
    <mergeCell ref="R444:Z444"/>
    <mergeCell ref="R445:Z445"/>
    <mergeCell ref="C438:E438"/>
    <mergeCell ref="I438:P438"/>
    <mergeCell ref="C439:E439"/>
    <mergeCell ref="I439:P439"/>
    <mergeCell ref="B431:P431"/>
    <mergeCell ref="C437:E437"/>
    <mergeCell ref="I437:P437"/>
    <mergeCell ref="R404:Z404"/>
    <mergeCell ref="R405:Z405"/>
    <mergeCell ref="R406:Z406"/>
    <mergeCell ref="R369:Z369"/>
    <mergeCell ref="R370:Z370"/>
    <mergeCell ref="R371:Z371"/>
    <mergeCell ref="R372:Z372"/>
    <mergeCell ref="R373:Z373"/>
    <mergeCell ref="R374:Z374"/>
    <mergeCell ref="R375:Z375"/>
    <mergeCell ref="R376:Z376"/>
    <mergeCell ref="R377:Z377"/>
    <mergeCell ref="R378:Z378"/>
    <mergeCell ref="R379:Z379"/>
    <mergeCell ref="R380:Z380"/>
    <mergeCell ref="R381:Z381"/>
    <mergeCell ref="R382:Z382"/>
    <mergeCell ref="R383:Z383"/>
    <mergeCell ref="C375:E375"/>
    <mergeCell ref="I375:P375"/>
    <mergeCell ref="C376:E376"/>
    <mergeCell ref="I385:P385"/>
    <mergeCell ref="B387:P387"/>
    <mergeCell ref="C380:E380"/>
    <mergeCell ref="R339:Z339"/>
    <mergeCell ref="R340:Z340"/>
    <mergeCell ref="R341:Z341"/>
    <mergeCell ref="R342:Z342"/>
    <mergeCell ref="R343:Z343"/>
    <mergeCell ref="R345:Z345"/>
    <mergeCell ref="R346:Z346"/>
    <mergeCell ref="R347:Z347"/>
    <mergeCell ref="R348:Z348"/>
    <mergeCell ref="R349:Z349"/>
    <mergeCell ref="R351:Z351"/>
    <mergeCell ref="R352:Z352"/>
    <mergeCell ref="R334:Z334"/>
    <mergeCell ref="R335:Z335"/>
    <mergeCell ref="R336:Z336"/>
    <mergeCell ref="R350:Z350"/>
    <mergeCell ref="R344:Z344"/>
    <mergeCell ref="R326:Z326"/>
    <mergeCell ref="R327:Z327"/>
    <mergeCell ref="C332:E332"/>
    <mergeCell ref="I332:P332"/>
    <mergeCell ref="B333:P333"/>
    <mergeCell ref="C330:E330"/>
    <mergeCell ref="I330:P330"/>
    <mergeCell ref="C331:E331"/>
    <mergeCell ref="I331:P331"/>
    <mergeCell ref="C328:E328"/>
    <mergeCell ref="I328:P328"/>
    <mergeCell ref="C329:E329"/>
    <mergeCell ref="C326:E326"/>
    <mergeCell ref="I326:P326"/>
    <mergeCell ref="C351:E351"/>
    <mergeCell ref="I351:P351"/>
    <mergeCell ref="C352:E352"/>
    <mergeCell ref="I352:P352"/>
    <mergeCell ref="C345:E345"/>
    <mergeCell ref="I345:P345"/>
    <mergeCell ref="B346:P346"/>
    <mergeCell ref="C339:E339"/>
    <mergeCell ref="I339:P339"/>
    <mergeCell ref="B340:P340"/>
    <mergeCell ref="B341:P341"/>
    <mergeCell ref="B342:P342"/>
    <mergeCell ref="B343:P343"/>
    <mergeCell ref="B347:P347"/>
    <mergeCell ref="B348:P348"/>
    <mergeCell ref="B349:P349"/>
    <mergeCell ref="C350:P350"/>
    <mergeCell ref="C344:P344"/>
    <mergeCell ref="R296:Z296"/>
    <mergeCell ref="R297:Z297"/>
    <mergeCell ref="R298:Z298"/>
    <mergeCell ref="C283:E283"/>
    <mergeCell ref="I283:P283"/>
    <mergeCell ref="C284:E284"/>
    <mergeCell ref="I284:P284"/>
    <mergeCell ref="C315:E315"/>
    <mergeCell ref="I315:P315"/>
    <mergeCell ref="C300:E300"/>
    <mergeCell ref="I300:P300"/>
    <mergeCell ref="C301:E301"/>
    <mergeCell ref="I301:P301"/>
    <mergeCell ref="C298:E298"/>
    <mergeCell ref="I298:P298"/>
    <mergeCell ref="C299:E299"/>
    <mergeCell ref="I299:P299"/>
    <mergeCell ref="C296:E296"/>
    <mergeCell ref="I296:P296"/>
    <mergeCell ref="C297:E297"/>
    <mergeCell ref="I297:P297"/>
    <mergeCell ref="R299:Z299"/>
    <mergeCell ref="R300:Z300"/>
    <mergeCell ref="R301:Z301"/>
    <mergeCell ref="C314:E314"/>
    <mergeCell ref="I314:P314"/>
    <mergeCell ref="B308:P308"/>
    <mergeCell ref="C313:E313"/>
    <mergeCell ref="I313:P313"/>
    <mergeCell ref="C304:E304"/>
    <mergeCell ref="I304:P304"/>
    <mergeCell ref="C302:E302"/>
    <mergeCell ref="R232:Z232"/>
    <mergeCell ref="R233:Z233"/>
    <mergeCell ref="R234:Z234"/>
    <mergeCell ref="R235:Z235"/>
    <mergeCell ref="C246:E246"/>
    <mergeCell ref="W55:Z55"/>
    <mergeCell ref="K57:Z57"/>
    <mergeCell ref="B58:Z58"/>
    <mergeCell ref="R59:Z59"/>
    <mergeCell ref="R63:Z63"/>
    <mergeCell ref="R64:Z64"/>
    <mergeCell ref="R65:Z65"/>
    <mergeCell ref="R66:Z66"/>
    <mergeCell ref="R67:Z67"/>
    <mergeCell ref="R68:Z68"/>
    <mergeCell ref="R69:Z69"/>
    <mergeCell ref="R70:Z70"/>
    <mergeCell ref="C59:G59"/>
    <mergeCell ref="I59:P59"/>
    <mergeCell ref="T55:V55"/>
    <mergeCell ref="H57:J57"/>
    <mergeCell ref="K55:L55"/>
    <mergeCell ref="B67:P67"/>
    <mergeCell ref="C183:P183"/>
    <mergeCell ref="C184:P184"/>
    <mergeCell ref="R182:Z182"/>
    <mergeCell ref="R183:Z183"/>
    <mergeCell ref="R184:Z184"/>
    <mergeCell ref="C215:P215"/>
    <mergeCell ref="R215:Z215"/>
    <mergeCell ref="C224:P224"/>
    <mergeCell ref="R224:Z224"/>
    <mergeCell ref="B56:G56"/>
    <mergeCell ref="H56:L56"/>
    <mergeCell ref="M56:Z56"/>
    <mergeCell ref="B57:G57"/>
    <mergeCell ref="C60:P60"/>
    <mergeCell ref="C61:P61"/>
    <mergeCell ref="C62:P62"/>
    <mergeCell ref="R60:Z60"/>
    <mergeCell ref="R61:Z61"/>
    <mergeCell ref="R62:Z62"/>
    <mergeCell ref="W38:Z38"/>
    <mergeCell ref="W39:Z39"/>
    <mergeCell ref="W40:Z40"/>
    <mergeCell ref="W41:Z41"/>
    <mergeCell ref="W42:Z42"/>
    <mergeCell ref="W43:Z43"/>
    <mergeCell ref="W44:Z44"/>
    <mergeCell ref="W45:Z45"/>
    <mergeCell ref="W46:Z46"/>
    <mergeCell ref="W47:Z47"/>
    <mergeCell ref="W48:Z48"/>
    <mergeCell ref="W49:Z49"/>
    <mergeCell ref="W50:Z50"/>
    <mergeCell ref="W51:Z51"/>
    <mergeCell ref="W52:Z52"/>
    <mergeCell ref="W53:Z53"/>
    <mergeCell ref="W54:Z54"/>
    <mergeCell ref="T38:V38"/>
    <mergeCell ref="B39:G39"/>
    <mergeCell ref="K39:L39"/>
    <mergeCell ref="M39:O39"/>
    <mergeCell ref="R39:S39"/>
    <mergeCell ref="Q1:Z10"/>
    <mergeCell ref="B11:Z11"/>
    <mergeCell ref="B12:Z12"/>
    <mergeCell ref="B13:Z13"/>
    <mergeCell ref="B14:Z15"/>
    <mergeCell ref="B16:Z16"/>
    <mergeCell ref="K17:Z17"/>
    <mergeCell ref="K18:Z18"/>
    <mergeCell ref="K19:Z19"/>
    <mergeCell ref="K20:Z20"/>
    <mergeCell ref="B21:Z21"/>
    <mergeCell ref="B22:Z22"/>
    <mergeCell ref="B23:Z23"/>
    <mergeCell ref="W24:Z24"/>
    <mergeCell ref="W25:Z25"/>
    <mergeCell ref="W26:Z26"/>
    <mergeCell ref="W27:Z27"/>
    <mergeCell ref="G9:P9"/>
    <mergeCell ref="G10:P10"/>
    <mergeCell ref="B1:F10"/>
    <mergeCell ref="G1:P1"/>
    <mergeCell ref="G2:P2"/>
    <mergeCell ref="G3:P3"/>
    <mergeCell ref="G4:P4"/>
    <mergeCell ref="G5:P5"/>
    <mergeCell ref="G6:P6"/>
    <mergeCell ref="G7:P7"/>
    <mergeCell ref="G8:P8"/>
    <mergeCell ref="B24:G24"/>
    <mergeCell ref="K24:L24"/>
    <mergeCell ref="M24:O24"/>
    <mergeCell ref="R24:S24"/>
    <mergeCell ref="W28:Z28"/>
    <mergeCell ref="W29:Z29"/>
    <mergeCell ref="W30:Z30"/>
    <mergeCell ref="W31:Z31"/>
    <mergeCell ref="W32:Z32"/>
    <mergeCell ref="W33:Z33"/>
    <mergeCell ref="W34:Z34"/>
    <mergeCell ref="W35:Z35"/>
    <mergeCell ref="W36:Z36"/>
    <mergeCell ref="W37:Z37"/>
    <mergeCell ref="B241:P241"/>
    <mergeCell ref="B242:P242"/>
    <mergeCell ref="B243:P243"/>
    <mergeCell ref="B249:P249"/>
    <mergeCell ref="B250:P250"/>
    <mergeCell ref="B251:P251"/>
    <mergeCell ref="B257:P257"/>
    <mergeCell ref="T30:V30"/>
    <mergeCell ref="B31:G31"/>
    <mergeCell ref="K31:L31"/>
    <mergeCell ref="M31:O31"/>
    <mergeCell ref="R31:S31"/>
    <mergeCell ref="T31:V31"/>
    <mergeCell ref="B30:G30"/>
    <mergeCell ref="K30:L30"/>
    <mergeCell ref="M30:O30"/>
    <mergeCell ref="R30:S30"/>
    <mergeCell ref="T28:V28"/>
    <mergeCell ref="B29:G29"/>
    <mergeCell ref="K29:L29"/>
    <mergeCell ref="M29:O29"/>
    <mergeCell ref="R29:S29"/>
    <mergeCell ref="R261:Z261"/>
    <mergeCell ref="R262:Z262"/>
    <mergeCell ref="R263:Z263"/>
    <mergeCell ref="R264:Z264"/>
    <mergeCell ref="R265:Z265"/>
    <mergeCell ref="C261:E261"/>
    <mergeCell ref="I261:P261"/>
    <mergeCell ref="C262:E262"/>
    <mergeCell ref="I262:P262"/>
    <mergeCell ref="C255:E255"/>
    <mergeCell ref="I255:P255"/>
    <mergeCell ref="B256:P256"/>
    <mergeCell ref="C275:E275"/>
    <mergeCell ref="I275:P275"/>
    <mergeCell ref="C273:E273"/>
    <mergeCell ref="I273:P273"/>
    <mergeCell ref="C274:E274"/>
    <mergeCell ref="I274:P274"/>
    <mergeCell ref="C260:P260"/>
    <mergeCell ref="R260:Z260"/>
    <mergeCell ref="C269:P269"/>
    <mergeCell ref="R269:Z269"/>
    <mergeCell ref="T24:V24"/>
    <mergeCell ref="B18:J18"/>
    <mergeCell ref="B19:J19"/>
    <mergeCell ref="B20:J20"/>
    <mergeCell ref="B17:J17"/>
    <mergeCell ref="T26:V26"/>
    <mergeCell ref="B27:G27"/>
    <mergeCell ref="K27:L27"/>
    <mergeCell ref="M27:O27"/>
    <mergeCell ref="R27:S27"/>
    <mergeCell ref="T27:V27"/>
    <mergeCell ref="B26:G26"/>
    <mergeCell ref="K26:L26"/>
    <mergeCell ref="M26:O26"/>
    <mergeCell ref="R26:S26"/>
    <mergeCell ref="B25:G25"/>
    <mergeCell ref="K25:L25"/>
    <mergeCell ref="M25:O25"/>
    <mergeCell ref="R25:S25"/>
    <mergeCell ref="T25:V25"/>
    <mergeCell ref="T29:V29"/>
    <mergeCell ref="B28:G28"/>
    <mergeCell ref="K28:L28"/>
    <mergeCell ref="M28:O28"/>
    <mergeCell ref="R28:S28"/>
    <mergeCell ref="T34:V34"/>
    <mergeCell ref="B35:G35"/>
    <mergeCell ref="K35:L35"/>
    <mergeCell ref="M35:O35"/>
    <mergeCell ref="R35:S35"/>
    <mergeCell ref="T35:V35"/>
    <mergeCell ref="B34:G34"/>
    <mergeCell ref="K34:L34"/>
    <mergeCell ref="M34:O34"/>
    <mergeCell ref="R34:S34"/>
    <mergeCell ref="T32:V32"/>
    <mergeCell ref="B33:G33"/>
    <mergeCell ref="K33:L33"/>
    <mergeCell ref="M33:O33"/>
    <mergeCell ref="R33:S33"/>
    <mergeCell ref="T33:V33"/>
    <mergeCell ref="B32:G32"/>
    <mergeCell ref="K32:L32"/>
    <mergeCell ref="M32:O32"/>
    <mergeCell ref="R32:S32"/>
    <mergeCell ref="T39:V39"/>
    <mergeCell ref="B38:G38"/>
    <mergeCell ref="K38:L38"/>
    <mergeCell ref="M38:O38"/>
    <mergeCell ref="R38:S38"/>
    <mergeCell ref="T36:V36"/>
    <mergeCell ref="B37:G37"/>
    <mergeCell ref="K37:L37"/>
    <mergeCell ref="M37:O37"/>
    <mergeCell ref="R37:S37"/>
    <mergeCell ref="T37:V37"/>
    <mergeCell ref="B36:G36"/>
    <mergeCell ref="K36:L36"/>
    <mergeCell ref="M36:O36"/>
    <mergeCell ref="R36:S36"/>
    <mergeCell ref="T42:V42"/>
    <mergeCell ref="B43:G43"/>
    <mergeCell ref="K43:L43"/>
    <mergeCell ref="M43:O43"/>
    <mergeCell ref="R43:S43"/>
    <mergeCell ref="T43:V43"/>
    <mergeCell ref="B42:G42"/>
    <mergeCell ref="K42:L42"/>
    <mergeCell ref="M42:O42"/>
    <mergeCell ref="R42:S42"/>
    <mergeCell ref="T40:V40"/>
    <mergeCell ref="B41:G41"/>
    <mergeCell ref="K41:L41"/>
    <mergeCell ref="M41:O41"/>
    <mergeCell ref="R41:S41"/>
    <mergeCell ref="T41:V41"/>
    <mergeCell ref="B40:G40"/>
    <mergeCell ref="K40:L40"/>
    <mergeCell ref="M40:O40"/>
    <mergeCell ref="R40:S40"/>
    <mergeCell ref="T46:V46"/>
    <mergeCell ref="B47:G47"/>
    <mergeCell ref="K47:L47"/>
    <mergeCell ref="M47:O47"/>
    <mergeCell ref="R47:S47"/>
    <mergeCell ref="T47:V47"/>
    <mergeCell ref="B46:G46"/>
    <mergeCell ref="K46:L46"/>
    <mergeCell ref="M46:O46"/>
    <mergeCell ref="R46:S46"/>
    <mergeCell ref="T44:V44"/>
    <mergeCell ref="B45:G45"/>
    <mergeCell ref="K45:L45"/>
    <mergeCell ref="M45:O45"/>
    <mergeCell ref="R45:S45"/>
    <mergeCell ref="T45:V45"/>
    <mergeCell ref="B44:G44"/>
    <mergeCell ref="K44:L44"/>
    <mergeCell ref="M44:O44"/>
    <mergeCell ref="R44:S44"/>
    <mergeCell ref="T50:V50"/>
    <mergeCell ref="B51:G51"/>
    <mergeCell ref="K51:L51"/>
    <mergeCell ref="M51:O51"/>
    <mergeCell ref="R51:S51"/>
    <mergeCell ref="T51:V51"/>
    <mergeCell ref="B50:G50"/>
    <mergeCell ref="K50:L50"/>
    <mergeCell ref="M50:O50"/>
    <mergeCell ref="R50:S50"/>
    <mergeCell ref="T48:V48"/>
    <mergeCell ref="B49:G49"/>
    <mergeCell ref="K49:L49"/>
    <mergeCell ref="M49:O49"/>
    <mergeCell ref="R49:S49"/>
    <mergeCell ref="T49:V49"/>
    <mergeCell ref="B48:G48"/>
    <mergeCell ref="K48:L48"/>
    <mergeCell ref="M48:O48"/>
    <mergeCell ref="R48:S48"/>
    <mergeCell ref="T54:V54"/>
    <mergeCell ref="B54:G54"/>
    <mergeCell ref="K54:L54"/>
    <mergeCell ref="M54:O54"/>
    <mergeCell ref="R54:S54"/>
    <mergeCell ref="T52:V52"/>
    <mergeCell ref="B53:G53"/>
    <mergeCell ref="K53:L53"/>
    <mergeCell ref="M53:O53"/>
    <mergeCell ref="R53:S53"/>
    <mergeCell ref="T53:V53"/>
    <mergeCell ref="B52:G52"/>
    <mergeCell ref="K52:L52"/>
    <mergeCell ref="M52:O52"/>
    <mergeCell ref="R52:S52"/>
    <mergeCell ref="M55:O55"/>
    <mergeCell ref="R55:S55"/>
    <mergeCell ref="B55:I55"/>
    <mergeCell ref="I72:P72"/>
    <mergeCell ref="Q72:Q74"/>
    <mergeCell ref="C65:E65"/>
    <mergeCell ref="I65:P65"/>
    <mergeCell ref="C66:E66"/>
    <mergeCell ref="I66:P66"/>
    <mergeCell ref="C63:E63"/>
    <mergeCell ref="I63:P63"/>
    <mergeCell ref="C64:E64"/>
    <mergeCell ref="I64:P64"/>
    <mergeCell ref="B68:P68"/>
    <mergeCell ref="B69:P69"/>
    <mergeCell ref="R72:Z74"/>
    <mergeCell ref="I77:P77"/>
    <mergeCell ref="C78:E78"/>
    <mergeCell ref="I78:P78"/>
    <mergeCell ref="B72:B74"/>
    <mergeCell ref="C72:E74"/>
    <mergeCell ref="H72:H74"/>
    <mergeCell ref="C71:P71"/>
    <mergeCell ref="R71:Z71"/>
    <mergeCell ref="C75:P75"/>
    <mergeCell ref="R75:Z75"/>
    <mergeCell ref="B70:P70"/>
    <mergeCell ref="C79:E79"/>
    <mergeCell ref="I79:P79"/>
    <mergeCell ref="I73:P73"/>
    <mergeCell ref="I74:P74"/>
    <mergeCell ref="B76:B77"/>
    <mergeCell ref="C76:E77"/>
    <mergeCell ref="H76:H77"/>
    <mergeCell ref="I76:P76"/>
    <mergeCell ref="Q76:Q77"/>
    <mergeCell ref="R76:Z77"/>
    <mergeCell ref="R78:Z78"/>
    <mergeCell ref="R79:Z79"/>
    <mergeCell ref="C84:E84"/>
    <mergeCell ref="I84:P84"/>
    <mergeCell ref="C85:E85"/>
    <mergeCell ref="I85:P85"/>
    <mergeCell ref="C82:E82"/>
    <mergeCell ref="I82:P82"/>
    <mergeCell ref="C83:E83"/>
    <mergeCell ref="I83:P83"/>
    <mergeCell ref="C80:E80"/>
    <mergeCell ref="I80:P80"/>
    <mergeCell ref="C81:E81"/>
    <mergeCell ref="I81:P81"/>
    <mergeCell ref="R80:Z80"/>
    <mergeCell ref="R81:Z81"/>
    <mergeCell ref="R82:Z82"/>
    <mergeCell ref="R83:Z83"/>
    <mergeCell ref="R84:Z84"/>
    <mergeCell ref="R85:Z85"/>
    <mergeCell ref="C90:E90"/>
    <mergeCell ref="I90:P90"/>
    <mergeCell ref="C91:E91"/>
    <mergeCell ref="I91:P91"/>
    <mergeCell ref="C88:E88"/>
    <mergeCell ref="I88:P88"/>
    <mergeCell ref="C89:E89"/>
    <mergeCell ref="I89:P89"/>
    <mergeCell ref="C86:E86"/>
    <mergeCell ref="I86:P86"/>
    <mergeCell ref="C87:E87"/>
    <mergeCell ref="I87:P87"/>
    <mergeCell ref="R86:Z86"/>
    <mergeCell ref="R87:Z87"/>
    <mergeCell ref="R88:Z88"/>
    <mergeCell ref="R89:Z89"/>
    <mergeCell ref="R90:Z90"/>
    <mergeCell ref="R91:Z91"/>
    <mergeCell ref="C96:E96"/>
    <mergeCell ref="I96:P96"/>
    <mergeCell ref="C97:E97"/>
    <mergeCell ref="I97:P97"/>
    <mergeCell ref="C94:E94"/>
    <mergeCell ref="I94:P94"/>
    <mergeCell ref="C95:E95"/>
    <mergeCell ref="I95:P95"/>
    <mergeCell ref="C92:E92"/>
    <mergeCell ref="I92:P92"/>
    <mergeCell ref="C93:E93"/>
    <mergeCell ref="I93:P93"/>
    <mergeCell ref="R92:Z92"/>
    <mergeCell ref="R93:Z93"/>
    <mergeCell ref="R94:Z94"/>
    <mergeCell ref="R95:Z95"/>
    <mergeCell ref="R96:Z96"/>
    <mergeCell ref="R97:Z97"/>
    <mergeCell ref="C102:E102"/>
    <mergeCell ref="I102:P102"/>
    <mergeCell ref="C103:E103"/>
    <mergeCell ref="I103:P103"/>
    <mergeCell ref="C100:E100"/>
    <mergeCell ref="I100:P100"/>
    <mergeCell ref="C101:E101"/>
    <mergeCell ref="I101:P101"/>
    <mergeCell ref="C98:E98"/>
    <mergeCell ref="I98:P98"/>
    <mergeCell ref="C99:E99"/>
    <mergeCell ref="I99:P99"/>
    <mergeCell ref="R98:Z98"/>
    <mergeCell ref="R99:Z99"/>
    <mergeCell ref="R100:Z100"/>
    <mergeCell ref="R101:Z101"/>
    <mergeCell ref="R102:Z102"/>
    <mergeCell ref="R103:Z103"/>
    <mergeCell ref="C106:E106"/>
    <mergeCell ref="I106:P106"/>
    <mergeCell ref="C108:E108"/>
    <mergeCell ref="I108:P108"/>
    <mergeCell ref="C104:E104"/>
    <mergeCell ref="I104:P104"/>
    <mergeCell ref="C105:E105"/>
    <mergeCell ref="I105:P105"/>
    <mergeCell ref="I107:P107"/>
    <mergeCell ref="C107:E107"/>
    <mergeCell ref="R104:Z104"/>
    <mergeCell ref="R105:Z105"/>
    <mergeCell ref="R106:Z106"/>
    <mergeCell ref="R107:Z107"/>
    <mergeCell ref="R108:Z108"/>
    <mergeCell ref="R109:Z109"/>
    <mergeCell ref="R110:Z110"/>
    <mergeCell ref="C111:E111"/>
    <mergeCell ref="I111:P111"/>
    <mergeCell ref="C112:E112"/>
    <mergeCell ref="I112:P112"/>
    <mergeCell ref="B117:P117"/>
    <mergeCell ref="B118:P118"/>
    <mergeCell ref="B119:P119"/>
    <mergeCell ref="R111:Z111"/>
    <mergeCell ref="R112:Z112"/>
    <mergeCell ref="R113:Z113"/>
    <mergeCell ref="R114:Z114"/>
    <mergeCell ref="R115:Z115"/>
    <mergeCell ref="R116:Z116"/>
    <mergeCell ref="R117:Z117"/>
    <mergeCell ref="R118:Z118"/>
    <mergeCell ref="R119:Z119"/>
    <mergeCell ref="C109:E109"/>
    <mergeCell ref="I109:P109"/>
    <mergeCell ref="C110:E110"/>
    <mergeCell ref="I110:P110"/>
    <mergeCell ref="I123:P123"/>
    <mergeCell ref="C124:E124"/>
    <mergeCell ref="I124:P124"/>
    <mergeCell ref="C121:E121"/>
    <mergeCell ref="I121:P121"/>
    <mergeCell ref="C122:E122"/>
    <mergeCell ref="I122:P122"/>
    <mergeCell ref="R121:Z121"/>
    <mergeCell ref="R122:Z122"/>
    <mergeCell ref="R123:Z123"/>
    <mergeCell ref="R124:Z124"/>
    <mergeCell ref="R125:Z125"/>
    <mergeCell ref="R126:Z126"/>
    <mergeCell ref="C115:E115"/>
    <mergeCell ref="I115:P115"/>
    <mergeCell ref="B116:P116"/>
    <mergeCell ref="C113:E113"/>
    <mergeCell ref="I113:P113"/>
    <mergeCell ref="C114:E114"/>
    <mergeCell ref="I114:P114"/>
    <mergeCell ref="C120:P120"/>
    <mergeCell ref="R120:Z120"/>
    <mergeCell ref="C125:E125"/>
    <mergeCell ref="I125:P125"/>
    <mergeCell ref="C126:E126"/>
    <mergeCell ref="I126:P126"/>
    <mergeCell ref="C123:E123"/>
    <mergeCell ref="C135:E135"/>
    <mergeCell ref="I135:P135"/>
    <mergeCell ref="C136:E136"/>
    <mergeCell ref="I136:P136"/>
    <mergeCell ref="C133:E133"/>
    <mergeCell ref="I133:P133"/>
    <mergeCell ref="C134:E134"/>
    <mergeCell ref="I134:P134"/>
    <mergeCell ref="B127:P127"/>
    <mergeCell ref="C132:E132"/>
    <mergeCell ref="I132:P132"/>
    <mergeCell ref="B128:P128"/>
    <mergeCell ref="B129:P129"/>
    <mergeCell ref="B130:P130"/>
    <mergeCell ref="R127:Z127"/>
    <mergeCell ref="R128:Z128"/>
    <mergeCell ref="R129:Z129"/>
    <mergeCell ref="R130:Z130"/>
    <mergeCell ref="R132:Z132"/>
    <mergeCell ref="R133:Z133"/>
    <mergeCell ref="R134:Z134"/>
    <mergeCell ref="R135:Z135"/>
    <mergeCell ref="R136:Z136"/>
    <mergeCell ref="C131:P131"/>
    <mergeCell ref="R131:Z131"/>
    <mergeCell ref="C145:E145"/>
    <mergeCell ref="I145:P145"/>
    <mergeCell ref="C146:E146"/>
    <mergeCell ref="I146:P146"/>
    <mergeCell ref="C139:E139"/>
    <mergeCell ref="I139:P139"/>
    <mergeCell ref="B140:P140"/>
    <mergeCell ref="C137:E137"/>
    <mergeCell ref="I137:P137"/>
    <mergeCell ref="C138:E138"/>
    <mergeCell ref="I138:P138"/>
    <mergeCell ref="B141:P141"/>
    <mergeCell ref="B142:P142"/>
    <mergeCell ref="B143:P143"/>
    <mergeCell ref="R137:Z137"/>
    <mergeCell ref="R138:Z138"/>
    <mergeCell ref="R139:Z139"/>
    <mergeCell ref="R140:Z140"/>
    <mergeCell ref="R141:Z141"/>
    <mergeCell ref="R142:Z142"/>
    <mergeCell ref="R143:Z143"/>
    <mergeCell ref="R145:Z145"/>
    <mergeCell ref="R146:Z146"/>
    <mergeCell ref="C144:P144"/>
    <mergeCell ref="R144:Z144"/>
    <mergeCell ref="C155:E155"/>
    <mergeCell ref="I155:P155"/>
    <mergeCell ref="C156:E156"/>
    <mergeCell ref="I156:P156"/>
    <mergeCell ref="C153:E153"/>
    <mergeCell ref="I153:P153"/>
    <mergeCell ref="C154:E154"/>
    <mergeCell ref="I154:P154"/>
    <mergeCell ref="C147:E147"/>
    <mergeCell ref="I147:P147"/>
    <mergeCell ref="B148:P148"/>
    <mergeCell ref="B149:P149"/>
    <mergeCell ref="B150:P150"/>
    <mergeCell ref="B151:P151"/>
    <mergeCell ref="R147:Z147"/>
    <mergeCell ref="R148:Z148"/>
    <mergeCell ref="R149:Z149"/>
    <mergeCell ref="R150:Z150"/>
    <mergeCell ref="R151:Z151"/>
    <mergeCell ref="R153:Z153"/>
    <mergeCell ref="R154:Z154"/>
    <mergeCell ref="R155:Z155"/>
    <mergeCell ref="R156:Z156"/>
    <mergeCell ref="C152:P152"/>
    <mergeCell ref="R152:Z152"/>
    <mergeCell ref="C161:E161"/>
    <mergeCell ref="I161:P161"/>
    <mergeCell ref="C162:E162"/>
    <mergeCell ref="I162:P162"/>
    <mergeCell ref="C159:E159"/>
    <mergeCell ref="I159:P159"/>
    <mergeCell ref="C160:E160"/>
    <mergeCell ref="I160:P160"/>
    <mergeCell ref="C157:E157"/>
    <mergeCell ref="I157:P157"/>
    <mergeCell ref="C158:E158"/>
    <mergeCell ref="I158:P158"/>
    <mergeCell ref="R157:Z157"/>
    <mergeCell ref="R158:Z158"/>
    <mergeCell ref="R159:Z159"/>
    <mergeCell ref="R160:Z160"/>
    <mergeCell ref="R161:Z161"/>
    <mergeCell ref="R162:Z162"/>
    <mergeCell ref="C167:E167"/>
    <mergeCell ref="I167:P167"/>
    <mergeCell ref="C168:E168"/>
    <mergeCell ref="I168:P168"/>
    <mergeCell ref="C165:E165"/>
    <mergeCell ref="I165:P165"/>
    <mergeCell ref="C166:E166"/>
    <mergeCell ref="I166:P166"/>
    <mergeCell ref="C163:E163"/>
    <mergeCell ref="I163:P163"/>
    <mergeCell ref="C164:E164"/>
    <mergeCell ref="I164:P164"/>
    <mergeCell ref="R163:Z163"/>
    <mergeCell ref="R164:Z164"/>
    <mergeCell ref="R165:Z165"/>
    <mergeCell ref="R166:Z166"/>
    <mergeCell ref="R167:Z167"/>
    <mergeCell ref="R168:Z168"/>
    <mergeCell ref="C175:E175"/>
    <mergeCell ref="I175:P175"/>
    <mergeCell ref="C176:E176"/>
    <mergeCell ref="I176:P176"/>
    <mergeCell ref="C169:E169"/>
    <mergeCell ref="I169:P169"/>
    <mergeCell ref="B170:P170"/>
    <mergeCell ref="B171:P171"/>
    <mergeCell ref="B172:P172"/>
    <mergeCell ref="B173:P173"/>
    <mergeCell ref="B179:P179"/>
    <mergeCell ref="B180:P180"/>
    <mergeCell ref="B181:P181"/>
    <mergeCell ref="R169:Z169"/>
    <mergeCell ref="R170:Z170"/>
    <mergeCell ref="R171:Z171"/>
    <mergeCell ref="R172:Z172"/>
    <mergeCell ref="R173:Z173"/>
    <mergeCell ref="R175:Z175"/>
    <mergeCell ref="R176:Z176"/>
    <mergeCell ref="R177:Z177"/>
    <mergeCell ref="R178:Z178"/>
    <mergeCell ref="R179:Z179"/>
    <mergeCell ref="R180:Z180"/>
    <mergeCell ref="R181:Z181"/>
    <mergeCell ref="C174:P174"/>
    <mergeCell ref="R174:Z174"/>
    <mergeCell ref="C187:E187"/>
    <mergeCell ref="I187:P187"/>
    <mergeCell ref="C188:E188"/>
    <mergeCell ref="I188:P188"/>
    <mergeCell ref="C185:E185"/>
    <mergeCell ref="I185:P185"/>
    <mergeCell ref="C186:E186"/>
    <mergeCell ref="I186:P186"/>
    <mergeCell ref="R187:Z187"/>
    <mergeCell ref="R188:Z188"/>
    <mergeCell ref="R189:Z189"/>
    <mergeCell ref="R190:Z190"/>
    <mergeCell ref="C195:E195"/>
    <mergeCell ref="I195:P195"/>
    <mergeCell ref="C177:E177"/>
    <mergeCell ref="I177:P177"/>
    <mergeCell ref="B178:P178"/>
    <mergeCell ref="R185:Z185"/>
    <mergeCell ref="R186:Z186"/>
    <mergeCell ref="C191:E191"/>
    <mergeCell ref="I191:P191"/>
    <mergeCell ref="C192:E192"/>
    <mergeCell ref="I192:P192"/>
    <mergeCell ref="R191:Z191"/>
    <mergeCell ref="R192:Z192"/>
    <mergeCell ref="R193:Z193"/>
    <mergeCell ref="R194:Z194"/>
    <mergeCell ref="R195:Z195"/>
    <mergeCell ref="C182:P182"/>
    <mergeCell ref="R196:Z196"/>
    <mergeCell ref="I202:P202"/>
    <mergeCell ref="C199:E199"/>
    <mergeCell ref="I199:P199"/>
    <mergeCell ref="C189:E189"/>
    <mergeCell ref="I189:P189"/>
    <mergeCell ref="C190:E190"/>
    <mergeCell ref="I190:P190"/>
    <mergeCell ref="C197:E197"/>
    <mergeCell ref="I197:P197"/>
    <mergeCell ref="C198:E198"/>
    <mergeCell ref="I198:P198"/>
    <mergeCell ref="R197:Z197"/>
    <mergeCell ref="R198:Z198"/>
    <mergeCell ref="R199:Z199"/>
    <mergeCell ref="R200:Z200"/>
    <mergeCell ref="R201:Z201"/>
    <mergeCell ref="R202:Z202"/>
    <mergeCell ref="C196:E196"/>
    <mergeCell ref="I196:P196"/>
    <mergeCell ref="C193:E193"/>
    <mergeCell ref="I193:P193"/>
    <mergeCell ref="C194:E194"/>
    <mergeCell ref="I194:P194"/>
    <mergeCell ref="I205:P205"/>
    <mergeCell ref="I206:P206"/>
    <mergeCell ref="C207:E207"/>
    <mergeCell ref="I207:P207"/>
    <mergeCell ref="B212:P212"/>
    <mergeCell ref="B213:P213"/>
    <mergeCell ref="B214:P214"/>
    <mergeCell ref="R207:Z207"/>
    <mergeCell ref="R208:Z208"/>
    <mergeCell ref="R209:Z209"/>
    <mergeCell ref="R210:Z210"/>
    <mergeCell ref="R211:Z211"/>
    <mergeCell ref="R212:Z212"/>
    <mergeCell ref="R213:Z213"/>
    <mergeCell ref="R214:Z214"/>
    <mergeCell ref="Q200:Q206"/>
    <mergeCell ref="I203:P203"/>
    <mergeCell ref="I204:P204"/>
    <mergeCell ref="B200:B206"/>
    <mergeCell ref="C200:E206"/>
    <mergeCell ref="H200:H206"/>
    <mergeCell ref="I200:P200"/>
    <mergeCell ref="I201:P201"/>
    <mergeCell ref="R203:Z203"/>
    <mergeCell ref="R204:Z204"/>
    <mergeCell ref="R205:Z205"/>
    <mergeCell ref="R206:Z206"/>
    <mergeCell ref="C210:E210"/>
    <mergeCell ref="I210:P210"/>
    <mergeCell ref="B211:P211"/>
    <mergeCell ref="C208:E208"/>
    <mergeCell ref="I208:P208"/>
    <mergeCell ref="C219:E219"/>
    <mergeCell ref="I219:P219"/>
    <mergeCell ref="C216:E216"/>
    <mergeCell ref="I216:P216"/>
    <mergeCell ref="C217:E217"/>
    <mergeCell ref="I217:P217"/>
    <mergeCell ref="B221:P221"/>
    <mergeCell ref="B222:P222"/>
    <mergeCell ref="B223:P223"/>
    <mergeCell ref="B227:P227"/>
    <mergeCell ref="B228:P228"/>
    <mergeCell ref="B229:P229"/>
    <mergeCell ref="R216:Z216"/>
    <mergeCell ref="R217:Z217"/>
    <mergeCell ref="R218:Z218"/>
    <mergeCell ref="R236:Z236"/>
    <mergeCell ref="C209:E209"/>
    <mergeCell ref="I209:P209"/>
    <mergeCell ref="B220:P220"/>
    <mergeCell ref="C225:E225"/>
    <mergeCell ref="I225:P225"/>
    <mergeCell ref="C218:E218"/>
    <mergeCell ref="I218:P218"/>
    <mergeCell ref="R221:Z221"/>
    <mergeCell ref="R222:Z222"/>
    <mergeCell ref="R223:Z223"/>
    <mergeCell ref="R225:Z225"/>
    <mergeCell ref="R226:Z226"/>
    <mergeCell ref="R227:Z227"/>
    <mergeCell ref="R228:Z228"/>
    <mergeCell ref="R229:Z229"/>
    <mergeCell ref="R231:Z231"/>
    <mergeCell ref="I246:P246"/>
    <mergeCell ref="C247:E247"/>
    <mergeCell ref="I247:P247"/>
    <mergeCell ref="B240:P240"/>
    <mergeCell ref="C245:E245"/>
    <mergeCell ref="I245:P245"/>
    <mergeCell ref="C238:E238"/>
    <mergeCell ref="I238:P238"/>
    <mergeCell ref="B226:P226"/>
    <mergeCell ref="C232:E232"/>
    <mergeCell ref="I232:P232"/>
    <mergeCell ref="C231:E231"/>
    <mergeCell ref="I231:P231"/>
    <mergeCell ref="C233:E233"/>
    <mergeCell ref="I233:P233"/>
    <mergeCell ref="C239:E239"/>
    <mergeCell ref="I239:P239"/>
    <mergeCell ref="C234:E234"/>
    <mergeCell ref="C235:E235"/>
    <mergeCell ref="C236:E236"/>
    <mergeCell ref="C237:E237"/>
    <mergeCell ref="I234:P234"/>
    <mergeCell ref="I235:P235"/>
    <mergeCell ref="I236:P236"/>
    <mergeCell ref="C230:P230"/>
    <mergeCell ref="B248:P248"/>
    <mergeCell ref="C254:E254"/>
    <mergeCell ref="I254:P254"/>
    <mergeCell ref="C271:E271"/>
    <mergeCell ref="I271:P271"/>
    <mergeCell ref="C272:E272"/>
    <mergeCell ref="I272:P272"/>
    <mergeCell ref="B265:P265"/>
    <mergeCell ref="C270:E270"/>
    <mergeCell ref="I270:P270"/>
    <mergeCell ref="C263:E263"/>
    <mergeCell ref="I263:P263"/>
    <mergeCell ref="C264:E264"/>
    <mergeCell ref="I264:P264"/>
    <mergeCell ref="R266:Z266"/>
    <mergeCell ref="R267:Z267"/>
    <mergeCell ref="R268:Z268"/>
    <mergeCell ref="R270:Z270"/>
    <mergeCell ref="R271:Z271"/>
    <mergeCell ref="R272:Z272"/>
    <mergeCell ref="B258:P258"/>
    <mergeCell ref="B259:P259"/>
    <mergeCell ref="B266:P266"/>
    <mergeCell ref="B267:P267"/>
    <mergeCell ref="B268:P268"/>
    <mergeCell ref="R251:Z251"/>
    <mergeCell ref="R254:Z254"/>
    <mergeCell ref="R255:Z255"/>
    <mergeCell ref="R256:Z256"/>
    <mergeCell ref="R257:Z257"/>
    <mergeCell ref="R258:Z258"/>
    <mergeCell ref="R259:Z259"/>
    <mergeCell ref="B278:P278"/>
    <mergeCell ref="B279:P279"/>
    <mergeCell ref="R273:Z273"/>
    <mergeCell ref="R274:Z274"/>
    <mergeCell ref="R275:Z275"/>
    <mergeCell ref="R276:Z276"/>
    <mergeCell ref="R277:Z277"/>
    <mergeCell ref="R278:Z278"/>
    <mergeCell ref="R279:Z279"/>
    <mergeCell ref="B289:P289"/>
    <mergeCell ref="C295:E295"/>
    <mergeCell ref="I295:P295"/>
    <mergeCell ref="C287:E287"/>
    <mergeCell ref="I287:P287"/>
    <mergeCell ref="C288:E288"/>
    <mergeCell ref="I288:P288"/>
    <mergeCell ref="C285:E285"/>
    <mergeCell ref="I285:P285"/>
    <mergeCell ref="C286:E286"/>
    <mergeCell ref="I286:P286"/>
    <mergeCell ref="B290:P290"/>
    <mergeCell ref="B291:P291"/>
    <mergeCell ref="B292:P292"/>
    <mergeCell ref="B277:P277"/>
    <mergeCell ref="B276:P276"/>
    <mergeCell ref="R283:Z283"/>
    <mergeCell ref="R284:Z284"/>
    <mergeCell ref="R285:Z285"/>
    <mergeCell ref="R286:Z286"/>
    <mergeCell ref="R291:Z291"/>
    <mergeCell ref="R292:Z292"/>
    <mergeCell ref="R295:Z295"/>
    <mergeCell ref="I302:P302"/>
    <mergeCell ref="C303:E303"/>
    <mergeCell ref="I303:P303"/>
    <mergeCell ref="B309:P309"/>
    <mergeCell ref="B310:P310"/>
    <mergeCell ref="B311:P311"/>
    <mergeCell ref="R302:Z302"/>
    <mergeCell ref="R303:Z303"/>
    <mergeCell ref="R304:Z304"/>
    <mergeCell ref="R305:Z305"/>
    <mergeCell ref="R306:Z306"/>
    <mergeCell ref="R307:Z307"/>
    <mergeCell ref="R308:Z308"/>
    <mergeCell ref="C320:E320"/>
    <mergeCell ref="I320:P320"/>
    <mergeCell ref="C321:E321"/>
    <mergeCell ref="I321:P321"/>
    <mergeCell ref="C318:E318"/>
    <mergeCell ref="I318:P318"/>
    <mergeCell ref="C319:E319"/>
    <mergeCell ref="I319:P319"/>
    <mergeCell ref="C316:E316"/>
    <mergeCell ref="I316:P316"/>
    <mergeCell ref="C317:E317"/>
    <mergeCell ref="I317:P317"/>
    <mergeCell ref="R309:Z309"/>
    <mergeCell ref="R310:Z310"/>
    <mergeCell ref="R311:Z311"/>
    <mergeCell ref="R313:Z313"/>
    <mergeCell ref="R314:Z314"/>
    <mergeCell ref="R315:Z315"/>
    <mergeCell ref="R316:Z316"/>
    <mergeCell ref="R317:Z317"/>
    <mergeCell ref="R318:Z318"/>
    <mergeCell ref="R319:Z319"/>
    <mergeCell ref="R320:Z320"/>
    <mergeCell ref="R321:Z321"/>
    <mergeCell ref="R322:Z322"/>
    <mergeCell ref="R323:Z323"/>
    <mergeCell ref="R324:Z324"/>
    <mergeCell ref="R325:Z325"/>
    <mergeCell ref="C357:E357"/>
    <mergeCell ref="I357:P357"/>
    <mergeCell ref="C358:E358"/>
    <mergeCell ref="I358:P358"/>
    <mergeCell ref="C355:E355"/>
    <mergeCell ref="I355:P355"/>
    <mergeCell ref="C356:E356"/>
    <mergeCell ref="I356:P356"/>
    <mergeCell ref="C353:E353"/>
    <mergeCell ref="I353:P353"/>
    <mergeCell ref="C354:E354"/>
    <mergeCell ref="I354:P354"/>
    <mergeCell ref="R353:Z353"/>
    <mergeCell ref="R354:Z354"/>
    <mergeCell ref="R355:Z355"/>
    <mergeCell ref="R356:Z356"/>
    <mergeCell ref="R357:Z357"/>
    <mergeCell ref="C327:E327"/>
    <mergeCell ref="I327:P327"/>
    <mergeCell ref="C324:E324"/>
    <mergeCell ref="I324:P324"/>
    <mergeCell ref="C325:E325"/>
    <mergeCell ref="I325:P325"/>
    <mergeCell ref="C368:E368"/>
    <mergeCell ref="I368:P368"/>
    <mergeCell ref="C369:E369"/>
    <mergeCell ref="I369:P369"/>
    <mergeCell ref="C366:E366"/>
    <mergeCell ref="I366:P366"/>
    <mergeCell ref="C367:E367"/>
    <mergeCell ref="I367:P367"/>
    <mergeCell ref="C359:E359"/>
    <mergeCell ref="I359:P359"/>
    <mergeCell ref="B360:P360"/>
    <mergeCell ref="B361:P361"/>
    <mergeCell ref="B362:P362"/>
    <mergeCell ref="B363:P363"/>
    <mergeCell ref="R360:Z360"/>
    <mergeCell ref="R361:Z361"/>
    <mergeCell ref="R362:Z362"/>
    <mergeCell ref="R363:Z363"/>
    <mergeCell ref="R366:Z366"/>
    <mergeCell ref="R367:Z367"/>
    <mergeCell ref="R368:Z368"/>
    <mergeCell ref="C364:P364"/>
    <mergeCell ref="C365:P365"/>
    <mergeCell ref="R364:Z364"/>
    <mergeCell ref="R365:Z365"/>
    <mergeCell ref="I380:P380"/>
    <mergeCell ref="C381:E381"/>
    <mergeCell ref="I381:P381"/>
    <mergeCell ref="C377:E377"/>
    <mergeCell ref="I377:P377"/>
    <mergeCell ref="C379:E379"/>
    <mergeCell ref="I379:P379"/>
    <mergeCell ref="B388:P388"/>
    <mergeCell ref="B389:P389"/>
    <mergeCell ref="B390:P390"/>
    <mergeCell ref="R386:Z386"/>
    <mergeCell ref="R387:Z387"/>
    <mergeCell ref="R388:Z388"/>
    <mergeCell ref="R389:Z389"/>
    <mergeCell ref="R390:Z390"/>
    <mergeCell ref="I384:P384"/>
    <mergeCell ref="I386:P386"/>
    <mergeCell ref="R384:Z384"/>
    <mergeCell ref="R385:Z385"/>
    <mergeCell ref="C383:E383"/>
    <mergeCell ref="C384:E384"/>
    <mergeCell ref="C386:E386"/>
    <mergeCell ref="I383:P383"/>
    <mergeCell ref="C396:E396"/>
    <mergeCell ref="I396:P396"/>
    <mergeCell ref="C397:E397"/>
    <mergeCell ref="I397:P397"/>
    <mergeCell ref="C394:E394"/>
    <mergeCell ref="I394:P394"/>
    <mergeCell ref="C395:E395"/>
    <mergeCell ref="I395:P395"/>
    <mergeCell ref="C392:E392"/>
    <mergeCell ref="I392:P392"/>
    <mergeCell ref="C393:E393"/>
    <mergeCell ref="I393:P393"/>
    <mergeCell ref="R392:Z392"/>
    <mergeCell ref="C402:E402"/>
    <mergeCell ref="I402:P402"/>
    <mergeCell ref="B403:P403"/>
    <mergeCell ref="C400:E400"/>
    <mergeCell ref="I400:P400"/>
    <mergeCell ref="C401:E401"/>
    <mergeCell ref="I401:P401"/>
    <mergeCell ref="R393:Z393"/>
    <mergeCell ref="R394:Z394"/>
    <mergeCell ref="R395:Z395"/>
    <mergeCell ref="R396:Z396"/>
    <mergeCell ref="R397:Z397"/>
    <mergeCell ref="R398:Z398"/>
    <mergeCell ref="R399:Z399"/>
    <mergeCell ref="R400:Z400"/>
    <mergeCell ref="R401:Z401"/>
    <mergeCell ref="R402:Z402"/>
    <mergeCell ref="R403:Z403"/>
    <mergeCell ref="C409:E409"/>
    <mergeCell ref="I409:P409"/>
    <mergeCell ref="C398:E398"/>
    <mergeCell ref="I398:P398"/>
    <mergeCell ref="C399:E399"/>
    <mergeCell ref="I399:P399"/>
    <mergeCell ref="B404:P404"/>
    <mergeCell ref="B405:P405"/>
    <mergeCell ref="B406:P406"/>
    <mergeCell ref="C413:E413"/>
    <mergeCell ref="I413:P413"/>
    <mergeCell ref="C414:E414"/>
    <mergeCell ref="I414:P414"/>
    <mergeCell ref="C411:E411"/>
    <mergeCell ref="I411:P411"/>
    <mergeCell ref="C412:E412"/>
    <mergeCell ref="I412:P412"/>
    <mergeCell ref="C407:P407"/>
    <mergeCell ref="C416:E416"/>
    <mergeCell ref="I416:P416"/>
    <mergeCell ref="C408:E408"/>
    <mergeCell ref="I408:P408"/>
    <mergeCell ref="C410:E410"/>
    <mergeCell ref="I410:P410"/>
    <mergeCell ref="R408:Z408"/>
    <mergeCell ref="R409:Z409"/>
    <mergeCell ref="R410:Z410"/>
    <mergeCell ref="R411:Z411"/>
    <mergeCell ref="R412:Z412"/>
    <mergeCell ref="R413:Z413"/>
    <mergeCell ref="R414:Z414"/>
    <mergeCell ref="R415:Z415"/>
    <mergeCell ref="R416:Z416"/>
    <mergeCell ref="I420:P420"/>
    <mergeCell ref="C421:E421"/>
    <mergeCell ref="I421:P421"/>
    <mergeCell ref="C418:E418"/>
    <mergeCell ref="I418:P418"/>
    <mergeCell ref="C419:E419"/>
    <mergeCell ref="I419:P419"/>
    <mergeCell ref="C415:E415"/>
    <mergeCell ref="I415:P415"/>
    <mergeCell ref="C417:E417"/>
    <mergeCell ref="I417:P417"/>
    <mergeCell ref="R417:Z417"/>
    <mergeCell ref="R418:Z418"/>
    <mergeCell ref="R419:Z419"/>
    <mergeCell ref="R420:Z420"/>
    <mergeCell ref="R421:Z421"/>
    <mergeCell ref="C420:E420"/>
    <mergeCell ref="C422:E422"/>
    <mergeCell ref="I422:P422"/>
    <mergeCell ref="C423:E423"/>
    <mergeCell ref="I423:P423"/>
    <mergeCell ref="B432:P432"/>
    <mergeCell ref="B433:P433"/>
    <mergeCell ref="B434:P434"/>
    <mergeCell ref="R422:Z422"/>
    <mergeCell ref="R423:Z423"/>
    <mergeCell ref="R424:Z424"/>
    <mergeCell ref="R425:Z425"/>
    <mergeCell ref="R426:Z426"/>
    <mergeCell ref="R427:Z427"/>
    <mergeCell ref="R428:Z428"/>
    <mergeCell ref="C444:E444"/>
    <mergeCell ref="I444:P444"/>
    <mergeCell ref="C445:E445"/>
    <mergeCell ref="I445:P445"/>
    <mergeCell ref="C442:E442"/>
    <mergeCell ref="I442:P442"/>
    <mergeCell ref="C443:E443"/>
    <mergeCell ref="I443:P443"/>
    <mergeCell ref="C440:E440"/>
    <mergeCell ref="I440:P440"/>
    <mergeCell ref="C441:E441"/>
    <mergeCell ref="I441:P441"/>
    <mergeCell ref="R429:Z429"/>
    <mergeCell ref="R430:Z430"/>
    <mergeCell ref="R431:Z431"/>
    <mergeCell ref="R432:Z432"/>
    <mergeCell ref="R433:Z433"/>
    <mergeCell ref="R434:Z434"/>
    <mergeCell ref="C448:E448"/>
    <mergeCell ref="I448:P448"/>
    <mergeCell ref="C449:E449"/>
    <mergeCell ref="I449:P449"/>
    <mergeCell ref="B462:P462"/>
    <mergeCell ref="C467:E467"/>
    <mergeCell ref="I467:P467"/>
    <mergeCell ref="C460:E460"/>
    <mergeCell ref="I460:P460"/>
    <mergeCell ref="C461:E461"/>
    <mergeCell ref="I461:P461"/>
    <mergeCell ref="C458:E458"/>
    <mergeCell ref="I458:P458"/>
    <mergeCell ref="C459:E459"/>
    <mergeCell ref="I459:P459"/>
    <mergeCell ref="B463:P463"/>
    <mergeCell ref="B464:P464"/>
    <mergeCell ref="B465:P465"/>
    <mergeCell ref="I450:P450"/>
    <mergeCell ref="C451:E451"/>
    <mergeCell ref="I451:P451"/>
    <mergeCell ref="R458:Z458"/>
    <mergeCell ref="R459:Z459"/>
    <mergeCell ref="R460:Z460"/>
    <mergeCell ref="R461:Z461"/>
    <mergeCell ref="R462:Z462"/>
    <mergeCell ref="R463:Z463"/>
    <mergeCell ref="R464:Z464"/>
    <mergeCell ref="R465:Z465"/>
    <mergeCell ref="R467:Z467"/>
    <mergeCell ref="C472:E472"/>
    <mergeCell ref="I472:P472"/>
    <mergeCell ref="C473:E473"/>
    <mergeCell ref="I473:P473"/>
    <mergeCell ref="C470:E470"/>
    <mergeCell ref="I470:P470"/>
    <mergeCell ref="C471:E471"/>
    <mergeCell ref="I471:P471"/>
    <mergeCell ref="C468:E468"/>
    <mergeCell ref="I468:P468"/>
    <mergeCell ref="C469:E469"/>
    <mergeCell ref="I469:P469"/>
    <mergeCell ref="R468:Z468"/>
    <mergeCell ref="R469:Z469"/>
    <mergeCell ref="R470:Z470"/>
    <mergeCell ref="R471:Z471"/>
    <mergeCell ref="R472:Z472"/>
    <mergeCell ref="R473:Z473"/>
    <mergeCell ref="C478:E478"/>
    <mergeCell ref="I478:P478"/>
    <mergeCell ref="C479:E479"/>
    <mergeCell ref="I479:P479"/>
    <mergeCell ref="C476:E476"/>
    <mergeCell ref="I476:P476"/>
    <mergeCell ref="C477:E477"/>
    <mergeCell ref="I477:P477"/>
    <mergeCell ref="C474:E474"/>
    <mergeCell ref="I474:P474"/>
    <mergeCell ref="C475:E475"/>
    <mergeCell ref="I475:P475"/>
    <mergeCell ref="R474:Z474"/>
    <mergeCell ref="R475:Z475"/>
    <mergeCell ref="R476:Z476"/>
    <mergeCell ref="R477:Z477"/>
    <mergeCell ref="R478:Z478"/>
    <mergeCell ref="R479:Z479"/>
    <mergeCell ref="C484:E484"/>
    <mergeCell ref="I484:P484"/>
    <mergeCell ref="C485:E485"/>
    <mergeCell ref="I485:P485"/>
    <mergeCell ref="C482:E482"/>
    <mergeCell ref="I482:P482"/>
    <mergeCell ref="C483:E483"/>
    <mergeCell ref="I483:P483"/>
    <mergeCell ref="C480:E480"/>
    <mergeCell ref="I480:P480"/>
    <mergeCell ref="C481:E481"/>
    <mergeCell ref="I481:P481"/>
    <mergeCell ref="R480:Z480"/>
    <mergeCell ref="R481:Z481"/>
    <mergeCell ref="R482:Z482"/>
    <mergeCell ref="R483:Z483"/>
    <mergeCell ref="R484:Z484"/>
    <mergeCell ref="R485:Z485"/>
    <mergeCell ref="B488:P488"/>
    <mergeCell ref="C493:E493"/>
    <mergeCell ref="I493:P493"/>
    <mergeCell ref="C486:E486"/>
    <mergeCell ref="I486:P486"/>
    <mergeCell ref="C487:E487"/>
    <mergeCell ref="I487:P487"/>
    <mergeCell ref="B489:P489"/>
    <mergeCell ref="B490:P490"/>
    <mergeCell ref="B491:P491"/>
    <mergeCell ref="R486:Z486"/>
    <mergeCell ref="R487:Z487"/>
    <mergeCell ref="R488:Z488"/>
    <mergeCell ref="R489:Z489"/>
    <mergeCell ref="R490:Z490"/>
    <mergeCell ref="R491:Z491"/>
    <mergeCell ref="R493:Z493"/>
    <mergeCell ref="C498:E498"/>
    <mergeCell ref="I498:P498"/>
    <mergeCell ref="C499:E499"/>
    <mergeCell ref="I499:P499"/>
    <mergeCell ref="C496:E496"/>
    <mergeCell ref="I496:P496"/>
    <mergeCell ref="C497:E497"/>
    <mergeCell ref="I497:P497"/>
    <mergeCell ref="R496:Z496"/>
    <mergeCell ref="R497:Z497"/>
    <mergeCell ref="R498:Z498"/>
    <mergeCell ref="R499:Z499"/>
    <mergeCell ref="R500:Z500"/>
    <mergeCell ref="R501:Z501"/>
    <mergeCell ref="C494:E494"/>
    <mergeCell ref="I494:P494"/>
    <mergeCell ref="C495:E495"/>
    <mergeCell ref="I495:P495"/>
    <mergeCell ref="R494:Z494"/>
    <mergeCell ref="R495:Z495"/>
    <mergeCell ref="C503:E503"/>
    <mergeCell ref="I503:P503"/>
    <mergeCell ref="B505:P505"/>
    <mergeCell ref="B506:P506"/>
    <mergeCell ref="B507:P507"/>
    <mergeCell ref="R502:Z502"/>
    <mergeCell ref="R503:Z503"/>
    <mergeCell ref="R504:Z504"/>
    <mergeCell ref="R505:Z505"/>
    <mergeCell ref="R506:Z506"/>
    <mergeCell ref="R507:Z507"/>
    <mergeCell ref="R510:Z510"/>
    <mergeCell ref="C500:E500"/>
    <mergeCell ref="I500:P500"/>
    <mergeCell ref="C501:E501"/>
    <mergeCell ref="I501:P501"/>
    <mergeCell ref="B504:P504"/>
    <mergeCell ref="C510:E510"/>
    <mergeCell ref="I510:P510"/>
    <mergeCell ref="C502:E502"/>
    <mergeCell ref="I502:P502"/>
    <mergeCell ref="C518:E518"/>
    <mergeCell ref="I518:P518"/>
    <mergeCell ref="C519:E519"/>
    <mergeCell ref="I519:P519"/>
    <mergeCell ref="C532:E532"/>
    <mergeCell ref="I532:P532"/>
    <mergeCell ref="B533:P533"/>
    <mergeCell ref="C530:E530"/>
    <mergeCell ref="I530:P530"/>
    <mergeCell ref="C531:E531"/>
    <mergeCell ref="I531:P531"/>
    <mergeCell ref="B524:P524"/>
    <mergeCell ref="C529:E529"/>
    <mergeCell ref="I529:P529"/>
    <mergeCell ref="B525:P525"/>
    <mergeCell ref="B526:P526"/>
    <mergeCell ref="B527:P527"/>
    <mergeCell ref="C523:E523"/>
    <mergeCell ref="I523:P523"/>
    <mergeCell ref="I522:P522"/>
    <mergeCell ref="R531:Z531"/>
    <mergeCell ref="R532:Z532"/>
    <mergeCell ref="R533:Z533"/>
    <mergeCell ref="C424:E424"/>
    <mergeCell ref="I424:P424"/>
    <mergeCell ref="C425:E425"/>
    <mergeCell ref="I425:P425"/>
    <mergeCell ref="C426:E426"/>
    <mergeCell ref="C427:E427"/>
    <mergeCell ref="C428:E428"/>
    <mergeCell ref="C429:E429"/>
    <mergeCell ref="I426:P426"/>
    <mergeCell ref="I427:P427"/>
    <mergeCell ref="I428:P428"/>
    <mergeCell ref="I429:P429"/>
    <mergeCell ref="I237:P237"/>
    <mergeCell ref="C305:E305"/>
    <mergeCell ref="I305:P305"/>
    <mergeCell ref="C306:E306"/>
    <mergeCell ref="C307:E307"/>
    <mergeCell ref="I306:P306"/>
    <mergeCell ref="I307:P307"/>
    <mergeCell ref="C371:E371"/>
    <mergeCell ref="I371:P371"/>
    <mergeCell ref="C378:E378"/>
    <mergeCell ref="I378:P378"/>
    <mergeCell ref="C382:E382"/>
    <mergeCell ref="I382:P382"/>
    <mergeCell ref="C520:E520"/>
    <mergeCell ref="I520:P520"/>
    <mergeCell ref="C521:E521"/>
    <mergeCell ref="I521:P521"/>
  </mergeCells>
  <hyperlinks>
    <hyperlink ref="G7" r:id="rId1"/>
  </hyperlinks>
  <pageMargins left="0.7" right="0.7" top="0.75" bottom="0.75" header="0.3" footer="0.3"/>
  <pageSetup paperSize="8" scale="61" fitToHeight="0" orientation="landscape" r:id="rId2"/>
  <headerFooter>
    <oddHeader>&amp;CSQAS-AFRICA Tank Cleaning Questionnaire</oddHeader>
    <oddFooter>&amp;CPage &amp;P of &amp; 15&amp;RSQAS-AFRICA Questionnaires and Guidlelines_V_00_April 2019</oddFooter>
  </headerFooter>
  <rowBreaks count="6" manualBreakCount="6">
    <brk id="168" max="16383" man="1"/>
    <brk id="234" max="16383" man="1"/>
    <brk id="274" max="16383" man="1"/>
    <brk id="358" max="16383" man="1"/>
    <brk id="460" max="16383" man="1"/>
    <brk id="52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93"/>
  <sheetViews>
    <sheetView showGridLines="0" showWhiteSpace="0" topLeftCell="B119" zoomScale="70" zoomScaleNormal="70" zoomScaleSheetLayoutView="100" workbookViewId="0">
      <selection activeCell="B27" sqref="B27:D27"/>
    </sheetView>
  </sheetViews>
  <sheetFormatPr defaultColWidth="11.42578125" defaultRowHeight="14.25" x14ac:dyDescent="0.2"/>
  <cols>
    <col min="1" max="1" width="4.42578125" style="110" customWidth="1"/>
    <col min="2" max="2" width="20.85546875" style="74" customWidth="1"/>
    <col min="3" max="3" width="1.42578125" style="74" customWidth="1"/>
    <col min="4" max="4" width="84.85546875" style="74" customWidth="1"/>
    <col min="5" max="5" width="10.5703125" style="110" customWidth="1"/>
    <col min="6" max="6" width="4.42578125" style="111" customWidth="1"/>
    <col min="7" max="7" width="0.85546875" style="112" customWidth="1"/>
    <col min="8" max="8" width="15.5703125" style="112" customWidth="1"/>
    <col min="9" max="9" width="5.42578125" style="62" bestFit="1" customWidth="1"/>
    <col min="10" max="10" width="7.28515625" style="62" customWidth="1"/>
    <col min="11" max="11" width="11.140625" style="113" customWidth="1"/>
    <col min="12" max="14" width="11.42578125" style="73"/>
    <col min="15" max="15" width="9.28515625" style="73" customWidth="1"/>
    <col min="16" max="16" width="14.85546875" style="73" customWidth="1"/>
    <col min="17" max="17" width="11.42578125" style="133"/>
    <col min="18" max="256" width="11.42578125" style="73"/>
    <col min="257" max="257" width="11.28515625" style="73" customWidth="1"/>
    <col min="258" max="258" width="20.85546875" style="73" customWidth="1"/>
    <col min="259" max="259" width="1.42578125" style="73" customWidth="1"/>
    <col min="260" max="260" width="84.85546875" style="73" customWidth="1"/>
    <col min="261" max="261" width="9.28515625" style="73" customWidth="1"/>
    <col min="262" max="263" width="11.42578125" style="73" customWidth="1"/>
    <col min="264" max="264" width="14" style="73" customWidth="1"/>
    <col min="265" max="265" width="5.42578125" style="73" bestFit="1" customWidth="1"/>
    <col min="266" max="266" width="7.28515625" style="73" customWidth="1"/>
    <col min="267" max="267" width="11.140625" style="73" customWidth="1"/>
    <col min="268" max="270" width="11.42578125" style="73"/>
    <col min="271" max="271" width="9.28515625" style="73" customWidth="1"/>
    <col min="272" max="272" width="14.85546875" style="73" customWidth="1"/>
    <col min="273" max="512" width="11.42578125" style="73"/>
    <col min="513" max="513" width="11.28515625" style="73" customWidth="1"/>
    <col min="514" max="514" width="20.85546875" style="73" customWidth="1"/>
    <col min="515" max="515" width="1.42578125" style="73" customWidth="1"/>
    <col min="516" max="516" width="84.85546875" style="73" customWidth="1"/>
    <col min="517" max="517" width="9.28515625" style="73" customWidth="1"/>
    <col min="518" max="519" width="11.42578125" style="73" customWidth="1"/>
    <col min="520" max="520" width="14" style="73" customWidth="1"/>
    <col min="521" max="521" width="5.42578125" style="73" bestFit="1" customWidth="1"/>
    <col min="522" max="522" width="7.28515625" style="73" customWidth="1"/>
    <col min="523" max="523" width="11.140625" style="73" customWidth="1"/>
    <col min="524" max="526" width="11.42578125" style="73"/>
    <col min="527" max="527" width="9.28515625" style="73" customWidth="1"/>
    <col min="528" max="528" width="14.85546875" style="73" customWidth="1"/>
    <col min="529" max="768" width="11.42578125" style="73"/>
    <col min="769" max="769" width="11.28515625" style="73" customWidth="1"/>
    <col min="770" max="770" width="20.85546875" style="73" customWidth="1"/>
    <col min="771" max="771" width="1.42578125" style="73" customWidth="1"/>
    <col min="772" max="772" width="84.85546875" style="73" customWidth="1"/>
    <col min="773" max="773" width="9.28515625" style="73" customWidth="1"/>
    <col min="774" max="775" width="11.42578125" style="73" customWidth="1"/>
    <col min="776" max="776" width="14" style="73" customWidth="1"/>
    <col min="777" max="777" width="5.42578125" style="73" bestFit="1" customWidth="1"/>
    <col min="778" max="778" width="7.28515625" style="73" customWidth="1"/>
    <col min="779" max="779" width="11.140625" style="73" customWidth="1"/>
    <col min="780" max="782" width="11.42578125" style="73"/>
    <col min="783" max="783" width="9.28515625" style="73" customWidth="1"/>
    <col min="784" max="784" width="14.85546875" style="73" customWidth="1"/>
    <col min="785" max="1024" width="11.42578125" style="73"/>
    <col min="1025" max="1025" width="11.28515625" style="73" customWidth="1"/>
    <col min="1026" max="1026" width="20.85546875" style="73" customWidth="1"/>
    <col min="1027" max="1027" width="1.42578125" style="73" customWidth="1"/>
    <col min="1028" max="1028" width="84.85546875" style="73" customWidth="1"/>
    <col min="1029" max="1029" width="9.28515625" style="73" customWidth="1"/>
    <col min="1030" max="1031" width="11.42578125" style="73" customWidth="1"/>
    <col min="1032" max="1032" width="14" style="73" customWidth="1"/>
    <col min="1033" max="1033" width="5.42578125" style="73" bestFit="1" customWidth="1"/>
    <col min="1034" max="1034" width="7.28515625" style="73" customWidth="1"/>
    <col min="1035" max="1035" width="11.140625" style="73" customWidth="1"/>
    <col min="1036" max="1038" width="11.42578125" style="73"/>
    <col min="1039" max="1039" width="9.28515625" style="73" customWidth="1"/>
    <col min="1040" max="1040" width="14.85546875" style="73" customWidth="1"/>
    <col min="1041" max="1280" width="11.42578125" style="73"/>
    <col min="1281" max="1281" width="11.28515625" style="73" customWidth="1"/>
    <col min="1282" max="1282" width="20.85546875" style="73" customWidth="1"/>
    <col min="1283" max="1283" width="1.42578125" style="73" customWidth="1"/>
    <col min="1284" max="1284" width="84.85546875" style="73" customWidth="1"/>
    <col min="1285" max="1285" width="9.28515625" style="73" customWidth="1"/>
    <col min="1286" max="1287" width="11.42578125" style="73" customWidth="1"/>
    <col min="1288" max="1288" width="14" style="73" customWidth="1"/>
    <col min="1289" max="1289" width="5.42578125" style="73" bestFit="1" customWidth="1"/>
    <col min="1290" max="1290" width="7.28515625" style="73" customWidth="1"/>
    <col min="1291" max="1291" width="11.140625" style="73" customWidth="1"/>
    <col min="1292" max="1294" width="11.42578125" style="73"/>
    <col min="1295" max="1295" width="9.28515625" style="73" customWidth="1"/>
    <col min="1296" max="1296" width="14.85546875" style="73" customWidth="1"/>
    <col min="1297" max="1536" width="11.42578125" style="73"/>
    <col min="1537" max="1537" width="11.28515625" style="73" customWidth="1"/>
    <col min="1538" max="1538" width="20.85546875" style="73" customWidth="1"/>
    <col min="1539" max="1539" width="1.42578125" style="73" customWidth="1"/>
    <col min="1540" max="1540" width="84.85546875" style="73" customWidth="1"/>
    <col min="1541" max="1541" width="9.28515625" style="73" customWidth="1"/>
    <col min="1542" max="1543" width="11.42578125" style="73" customWidth="1"/>
    <col min="1544" max="1544" width="14" style="73" customWidth="1"/>
    <col min="1545" max="1545" width="5.42578125" style="73" bestFit="1" customWidth="1"/>
    <col min="1546" max="1546" width="7.28515625" style="73" customWidth="1"/>
    <col min="1547" max="1547" width="11.140625" style="73" customWidth="1"/>
    <col min="1548" max="1550" width="11.42578125" style="73"/>
    <col min="1551" max="1551" width="9.28515625" style="73" customWidth="1"/>
    <col min="1552" max="1552" width="14.85546875" style="73" customWidth="1"/>
    <col min="1553" max="1792" width="11.42578125" style="73"/>
    <col min="1793" max="1793" width="11.28515625" style="73" customWidth="1"/>
    <col min="1794" max="1794" width="20.85546875" style="73" customWidth="1"/>
    <col min="1795" max="1795" width="1.42578125" style="73" customWidth="1"/>
    <col min="1796" max="1796" width="84.85546875" style="73" customWidth="1"/>
    <col min="1797" max="1797" width="9.28515625" style="73" customWidth="1"/>
    <col min="1798" max="1799" width="11.42578125" style="73" customWidth="1"/>
    <col min="1800" max="1800" width="14" style="73" customWidth="1"/>
    <col min="1801" max="1801" width="5.42578125" style="73" bestFit="1" customWidth="1"/>
    <col min="1802" max="1802" width="7.28515625" style="73" customWidth="1"/>
    <col min="1803" max="1803" width="11.140625" style="73" customWidth="1"/>
    <col min="1804" max="1806" width="11.42578125" style="73"/>
    <col min="1807" max="1807" width="9.28515625" style="73" customWidth="1"/>
    <col min="1808" max="1808" width="14.85546875" style="73" customWidth="1"/>
    <col min="1809" max="2048" width="11.42578125" style="73"/>
    <col min="2049" max="2049" width="11.28515625" style="73" customWidth="1"/>
    <col min="2050" max="2050" width="20.85546875" style="73" customWidth="1"/>
    <col min="2051" max="2051" width="1.42578125" style="73" customWidth="1"/>
    <col min="2052" max="2052" width="84.85546875" style="73" customWidth="1"/>
    <col min="2053" max="2053" width="9.28515625" style="73" customWidth="1"/>
    <col min="2054" max="2055" width="11.42578125" style="73" customWidth="1"/>
    <col min="2056" max="2056" width="14" style="73" customWidth="1"/>
    <col min="2057" max="2057" width="5.42578125" style="73" bestFit="1" customWidth="1"/>
    <col min="2058" max="2058" width="7.28515625" style="73" customWidth="1"/>
    <col min="2059" max="2059" width="11.140625" style="73" customWidth="1"/>
    <col min="2060" max="2062" width="11.42578125" style="73"/>
    <col min="2063" max="2063" width="9.28515625" style="73" customWidth="1"/>
    <col min="2064" max="2064" width="14.85546875" style="73" customWidth="1"/>
    <col min="2065" max="2304" width="11.42578125" style="73"/>
    <col min="2305" max="2305" width="11.28515625" style="73" customWidth="1"/>
    <col min="2306" max="2306" width="20.85546875" style="73" customWidth="1"/>
    <col min="2307" max="2307" width="1.42578125" style="73" customWidth="1"/>
    <col min="2308" max="2308" width="84.85546875" style="73" customWidth="1"/>
    <col min="2309" max="2309" width="9.28515625" style="73" customWidth="1"/>
    <col min="2310" max="2311" width="11.42578125" style="73" customWidth="1"/>
    <col min="2312" max="2312" width="14" style="73" customWidth="1"/>
    <col min="2313" max="2313" width="5.42578125" style="73" bestFit="1" customWidth="1"/>
    <col min="2314" max="2314" width="7.28515625" style="73" customWidth="1"/>
    <col min="2315" max="2315" width="11.140625" style="73" customWidth="1"/>
    <col min="2316" max="2318" width="11.42578125" style="73"/>
    <col min="2319" max="2319" width="9.28515625" style="73" customWidth="1"/>
    <col min="2320" max="2320" width="14.85546875" style="73" customWidth="1"/>
    <col min="2321" max="2560" width="11.42578125" style="73"/>
    <col min="2561" max="2561" width="11.28515625" style="73" customWidth="1"/>
    <col min="2562" max="2562" width="20.85546875" style="73" customWidth="1"/>
    <col min="2563" max="2563" width="1.42578125" style="73" customWidth="1"/>
    <col min="2564" max="2564" width="84.85546875" style="73" customWidth="1"/>
    <col min="2565" max="2565" width="9.28515625" style="73" customWidth="1"/>
    <col min="2566" max="2567" width="11.42578125" style="73" customWidth="1"/>
    <col min="2568" max="2568" width="14" style="73" customWidth="1"/>
    <col min="2569" max="2569" width="5.42578125" style="73" bestFit="1" customWidth="1"/>
    <col min="2570" max="2570" width="7.28515625" style="73" customWidth="1"/>
    <col min="2571" max="2571" width="11.140625" style="73" customWidth="1"/>
    <col min="2572" max="2574" width="11.42578125" style="73"/>
    <col min="2575" max="2575" width="9.28515625" style="73" customWidth="1"/>
    <col min="2576" max="2576" width="14.85546875" style="73" customWidth="1"/>
    <col min="2577" max="2816" width="11.42578125" style="73"/>
    <col min="2817" max="2817" width="11.28515625" style="73" customWidth="1"/>
    <col min="2818" max="2818" width="20.85546875" style="73" customWidth="1"/>
    <col min="2819" max="2819" width="1.42578125" style="73" customWidth="1"/>
    <col min="2820" max="2820" width="84.85546875" style="73" customWidth="1"/>
    <col min="2821" max="2821" width="9.28515625" style="73" customWidth="1"/>
    <col min="2822" max="2823" width="11.42578125" style="73" customWidth="1"/>
    <col min="2824" max="2824" width="14" style="73" customWidth="1"/>
    <col min="2825" max="2825" width="5.42578125" style="73" bestFit="1" customWidth="1"/>
    <col min="2826" max="2826" width="7.28515625" style="73" customWidth="1"/>
    <col min="2827" max="2827" width="11.140625" style="73" customWidth="1"/>
    <col min="2828" max="2830" width="11.42578125" style="73"/>
    <col min="2831" max="2831" width="9.28515625" style="73" customWidth="1"/>
    <col min="2832" max="2832" width="14.85546875" style="73" customWidth="1"/>
    <col min="2833" max="3072" width="11.42578125" style="73"/>
    <col min="3073" max="3073" width="11.28515625" style="73" customWidth="1"/>
    <col min="3074" max="3074" width="20.85546875" style="73" customWidth="1"/>
    <col min="3075" max="3075" width="1.42578125" style="73" customWidth="1"/>
    <col min="3076" max="3076" width="84.85546875" style="73" customWidth="1"/>
    <col min="3077" max="3077" width="9.28515625" style="73" customWidth="1"/>
    <col min="3078" max="3079" width="11.42578125" style="73" customWidth="1"/>
    <col min="3080" max="3080" width="14" style="73" customWidth="1"/>
    <col min="3081" max="3081" width="5.42578125" style="73" bestFit="1" customWidth="1"/>
    <col min="3082" max="3082" width="7.28515625" style="73" customWidth="1"/>
    <col min="3083" max="3083" width="11.140625" style="73" customWidth="1"/>
    <col min="3084" max="3086" width="11.42578125" style="73"/>
    <col min="3087" max="3087" width="9.28515625" style="73" customWidth="1"/>
    <col min="3088" max="3088" width="14.85546875" style="73" customWidth="1"/>
    <col min="3089" max="3328" width="11.42578125" style="73"/>
    <col min="3329" max="3329" width="11.28515625" style="73" customWidth="1"/>
    <col min="3330" max="3330" width="20.85546875" style="73" customWidth="1"/>
    <col min="3331" max="3331" width="1.42578125" style="73" customWidth="1"/>
    <col min="3332" max="3332" width="84.85546875" style="73" customWidth="1"/>
    <col min="3333" max="3333" width="9.28515625" style="73" customWidth="1"/>
    <col min="3334" max="3335" width="11.42578125" style="73" customWidth="1"/>
    <col min="3336" max="3336" width="14" style="73" customWidth="1"/>
    <col min="3337" max="3337" width="5.42578125" style="73" bestFit="1" customWidth="1"/>
    <col min="3338" max="3338" width="7.28515625" style="73" customWidth="1"/>
    <col min="3339" max="3339" width="11.140625" style="73" customWidth="1"/>
    <col min="3340" max="3342" width="11.42578125" style="73"/>
    <col min="3343" max="3343" width="9.28515625" style="73" customWidth="1"/>
    <col min="3344" max="3344" width="14.85546875" style="73" customWidth="1"/>
    <col min="3345" max="3584" width="11.42578125" style="73"/>
    <col min="3585" max="3585" width="11.28515625" style="73" customWidth="1"/>
    <col min="3586" max="3586" width="20.85546875" style="73" customWidth="1"/>
    <col min="3587" max="3587" width="1.42578125" style="73" customWidth="1"/>
    <col min="3588" max="3588" width="84.85546875" style="73" customWidth="1"/>
    <col min="3589" max="3589" width="9.28515625" style="73" customWidth="1"/>
    <col min="3590" max="3591" width="11.42578125" style="73" customWidth="1"/>
    <col min="3592" max="3592" width="14" style="73" customWidth="1"/>
    <col min="3593" max="3593" width="5.42578125" style="73" bestFit="1" customWidth="1"/>
    <col min="3594" max="3594" width="7.28515625" style="73" customWidth="1"/>
    <col min="3595" max="3595" width="11.140625" style="73" customWidth="1"/>
    <col min="3596" max="3598" width="11.42578125" style="73"/>
    <col min="3599" max="3599" width="9.28515625" style="73" customWidth="1"/>
    <col min="3600" max="3600" width="14.85546875" style="73" customWidth="1"/>
    <col min="3601" max="3840" width="11.42578125" style="73"/>
    <col min="3841" max="3841" width="11.28515625" style="73" customWidth="1"/>
    <col min="3842" max="3842" width="20.85546875" style="73" customWidth="1"/>
    <col min="3843" max="3843" width="1.42578125" style="73" customWidth="1"/>
    <col min="3844" max="3844" width="84.85546875" style="73" customWidth="1"/>
    <col min="3845" max="3845" width="9.28515625" style="73" customWidth="1"/>
    <col min="3846" max="3847" width="11.42578125" style="73" customWidth="1"/>
    <col min="3848" max="3848" width="14" style="73" customWidth="1"/>
    <col min="3849" max="3849" width="5.42578125" style="73" bestFit="1" customWidth="1"/>
    <col min="3850" max="3850" width="7.28515625" style="73" customWidth="1"/>
    <col min="3851" max="3851" width="11.140625" style="73" customWidth="1"/>
    <col min="3852" max="3854" width="11.42578125" style="73"/>
    <col min="3855" max="3855" width="9.28515625" style="73" customWidth="1"/>
    <col min="3856" max="3856" width="14.85546875" style="73" customWidth="1"/>
    <col min="3857" max="4096" width="11.42578125" style="73"/>
    <col min="4097" max="4097" width="11.28515625" style="73" customWidth="1"/>
    <col min="4098" max="4098" width="20.85546875" style="73" customWidth="1"/>
    <col min="4099" max="4099" width="1.42578125" style="73" customWidth="1"/>
    <col min="4100" max="4100" width="84.85546875" style="73" customWidth="1"/>
    <col min="4101" max="4101" width="9.28515625" style="73" customWidth="1"/>
    <col min="4102" max="4103" width="11.42578125" style="73" customWidth="1"/>
    <col min="4104" max="4104" width="14" style="73" customWidth="1"/>
    <col min="4105" max="4105" width="5.42578125" style="73" bestFit="1" customWidth="1"/>
    <col min="4106" max="4106" width="7.28515625" style="73" customWidth="1"/>
    <col min="4107" max="4107" width="11.140625" style="73" customWidth="1"/>
    <col min="4108" max="4110" width="11.42578125" style="73"/>
    <col min="4111" max="4111" width="9.28515625" style="73" customWidth="1"/>
    <col min="4112" max="4112" width="14.85546875" style="73" customWidth="1"/>
    <col min="4113" max="4352" width="11.42578125" style="73"/>
    <col min="4353" max="4353" width="11.28515625" style="73" customWidth="1"/>
    <col min="4354" max="4354" width="20.85546875" style="73" customWidth="1"/>
    <col min="4355" max="4355" width="1.42578125" style="73" customWidth="1"/>
    <col min="4356" max="4356" width="84.85546875" style="73" customWidth="1"/>
    <col min="4357" max="4357" width="9.28515625" style="73" customWidth="1"/>
    <col min="4358" max="4359" width="11.42578125" style="73" customWidth="1"/>
    <col min="4360" max="4360" width="14" style="73" customWidth="1"/>
    <col min="4361" max="4361" width="5.42578125" style="73" bestFit="1" customWidth="1"/>
    <col min="4362" max="4362" width="7.28515625" style="73" customWidth="1"/>
    <col min="4363" max="4363" width="11.140625" style="73" customWidth="1"/>
    <col min="4364" max="4366" width="11.42578125" style="73"/>
    <col min="4367" max="4367" width="9.28515625" style="73" customWidth="1"/>
    <col min="4368" max="4368" width="14.85546875" style="73" customWidth="1"/>
    <col min="4369" max="4608" width="11.42578125" style="73"/>
    <col min="4609" max="4609" width="11.28515625" style="73" customWidth="1"/>
    <col min="4610" max="4610" width="20.85546875" style="73" customWidth="1"/>
    <col min="4611" max="4611" width="1.42578125" style="73" customWidth="1"/>
    <col min="4612" max="4612" width="84.85546875" style="73" customWidth="1"/>
    <col min="4613" max="4613" width="9.28515625" style="73" customWidth="1"/>
    <col min="4614" max="4615" width="11.42578125" style="73" customWidth="1"/>
    <col min="4616" max="4616" width="14" style="73" customWidth="1"/>
    <col min="4617" max="4617" width="5.42578125" style="73" bestFit="1" customWidth="1"/>
    <col min="4618" max="4618" width="7.28515625" style="73" customWidth="1"/>
    <col min="4619" max="4619" width="11.140625" style="73" customWidth="1"/>
    <col min="4620" max="4622" width="11.42578125" style="73"/>
    <col min="4623" max="4623" width="9.28515625" style="73" customWidth="1"/>
    <col min="4624" max="4624" width="14.85546875" style="73" customWidth="1"/>
    <col min="4625" max="4864" width="11.42578125" style="73"/>
    <col min="4865" max="4865" width="11.28515625" style="73" customWidth="1"/>
    <col min="4866" max="4866" width="20.85546875" style="73" customWidth="1"/>
    <col min="4867" max="4867" width="1.42578125" style="73" customWidth="1"/>
    <col min="4868" max="4868" width="84.85546875" style="73" customWidth="1"/>
    <col min="4869" max="4869" width="9.28515625" style="73" customWidth="1"/>
    <col min="4870" max="4871" width="11.42578125" style="73" customWidth="1"/>
    <col min="4872" max="4872" width="14" style="73" customWidth="1"/>
    <col min="4873" max="4873" width="5.42578125" style="73" bestFit="1" customWidth="1"/>
    <col min="4874" max="4874" width="7.28515625" style="73" customWidth="1"/>
    <col min="4875" max="4875" width="11.140625" style="73" customWidth="1"/>
    <col min="4876" max="4878" width="11.42578125" style="73"/>
    <col min="4879" max="4879" width="9.28515625" style="73" customWidth="1"/>
    <col min="4880" max="4880" width="14.85546875" style="73" customWidth="1"/>
    <col min="4881" max="5120" width="11.42578125" style="73"/>
    <col min="5121" max="5121" width="11.28515625" style="73" customWidth="1"/>
    <col min="5122" max="5122" width="20.85546875" style="73" customWidth="1"/>
    <col min="5123" max="5123" width="1.42578125" style="73" customWidth="1"/>
    <col min="5124" max="5124" width="84.85546875" style="73" customWidth="1"/>
    <col min="5125" max="5125" width="9.28515625" style="73" customWidth="1"/>
    <col min="5126" max="5127" width="11.42578125" style="73" customWidth="1"/>
    <col min="5128" max="5128" width="14" style="73" customWidth="1"/>
    <col min="5129" max="5129" width="5.42578125" style="73" bestFit="1" customWidth="1"/>
    <col min="5130" max="5130" width="7.28515625" style="73" customWidth="1"/>
    <col min="5131" max="5131" width="11.140625" style="73" customWidth="1"/>
    <col min="5132" max="5134" width="11.42578125" style="73"/>
    <col min="5135" max="5135" width="9.28515625" style="73" customWidth="1"/>
    <col min="5136" max="5136" width="14.85546875" style="73" customWidth="1"/>
    <col min="5137" max="5376" width="11.42578125" style="73"/>
    <col min="5377" max="5377" width="11.28515625" style="73" customWidth="1"/>
    <col min="5378" max="5378" width="20.85546875" style="73" customWidth="1"/>
    <col min="5379" max="5379" width="1.42578125" style="73" customWidth="1"/>
    <col min="5380" max="5380" width="84.85546875" style="73" customWidth="1"/>
    <col min="5381" max="5381" width="9.28515625" style="73" customWidth="1"/>
    <col min="5382" max="5383" width="11.42578125" style="73" customWidth="1"/>
    <col min="5384" max="5384" width="14" style="73" customWidth="1"/>
    <col min="5385" max="5385" width="5.42578125" style="73" bestFit="1" customWidth="1"/>
    <col min="5386" max="5386" width="7.28515625" style="73" customWidth="1"/>
    <col min="5387" max="5387" width="11.140625" style="73" customWidth="1"/>
    <col min="5388" max="5390" width="11.42578125" style="73"/>
    <col min="5391" max="5391" width="9.28515625" style="73" customWidth="1"/>
    <col min="5392" max="5392" width="14.85546875" style="73" customWidth="1"/>
    <col min="5393" max="5632" width="11.42578125" style="73"/>
    <col min="5633" max="5633" width="11.28515625" style="73" customWidth="1"/>
    <col min="5634" max="5634" width="20.85546875" style="73" customWidth="1"/>
    <col min="5635" max="5635" width="1.42578125" style="73" customWidth="1"/>
    <col min="5636" max="5636" width="84.85546875" style="73" customWidth="1"/>
    <col min="5637" max="5637" width="9.28515625" style="73" customWidth="1"/>
    <col min="5638" max="5639" width="11.42578125" style="73" customWidth="1"/>
    <col min="5640" max="5640" width="14" style="73" customWidth="1"/>
    <col min="5641" max="5641" width="5.42578125" style="73" bestFit="1" customWidth="1"/>
    <col min="5642" max="5642" width="7.28515625" style="73" customWidth="1"/>
    <col min="5643" max="5643" width="11.140625" style="73" customWidth="1"/>
    <col min="5644" max="5646" width="11.42578125" style="73"/>
    <col min="5647" max="5647" width="9.28515625" style="73" customWidth="1"/>
    <col min="5648" max="5648" width="14.85546875" style="73" customWidth="1"/>
    <col min="5649" max="5888" width="11.42578125" style="73"/>
    <col min="5889" max="5889" width="11.28515625" style="73" customWidth="1"/>
    <col min="5890" max="5890" width="20.85546875" style="73" customWidth="1"/>
    <col min="5891" max="5891" width="1.42578125" style="73" customWidth="1"/>
    <col min="5892" max="5892" width="84.85546875" style="73" customWidth="1"/>
    <col min="5893" max="5893" width="9.28515625" style="73" customWidth="1"/>
    <col min="5894" max="5895" width="11.42578125" style="73" customWidth="1"/>
    <col min="5896" max="5896" width="14" style="73" customWidth="1"/>
    <col min="5897" max="5897" width="5.42578125" style="73" bestFit="1" customWidth="1"/>
    <col min="5898" max="5898" width="7.28515625" style="73" customWidth="1"/>
    <col min="5899" max="5899" width="11.140625" style="73" customWidth="1"/>
    <col min="5900" max="5902" width="11.42578125" style="73"/>
    <col min="5903" max="5903" width="9.28515625" style="73" customWidth="1"/>
    <col min="5904" max="5904" width="14.85546875" style="73" customWidth="1"/>
    <col min="5905" max="6144" width="11.42578125" style="73"/>
    <col min="6145" max="6145" width="11.28515625" style="73" customWidth="1"/>
    <col min="6146" max="6146" width="20.85546875" style="73" customWidth="1"/>
    <col min="6147" max="6147" width="1.42578125" style="73" customWidth="1"/>
    <col min="6148" max="6148" width="84.85546875" style="73" customWidth="1"/>
    <col min="6149" max="6149" width="9.28515625" style="73" customWidth="1"/>
    <col min="6150" max="6151" width="11.42578125" style="73" customWidth="1"/>
    <col min="6152" max="6152" width="14" style="73" customWidth="1"/>
    <col min="6153" max="6153" width="5.42578125" style="73" bestFit="1" customWidth="1"/>
    <col min="6154" max="6154" width="7.28515625" style="73" customWidth="1"/>
    <col min="6155" max="6155" width="11.140625" style="73" customWidth="1"/>
    <col min="6156" max="6158" width="11.42578125" style="73"/>
    <col min="6159" max="6159" width="9.28515625" style="73" customWidth="1"/>
    <col min="6160" max="6160" width="14.85546875" style="73" customWidth="1"/>
    <col min="6161" max="6400" width="11.42578125" style="73"/>
    <col min="6401" max="6401" width="11.28515625" style="73" customWidth="1"/>
    <col min="6402" max="6402" width="20.85546875" style="73" customWidth="1"/>
    <col min="6403" max="6403" width="1.42578125" style="73" customWidth="1"/>
    <col min="6404" max="6404" width="84.85546875" style="73" customWidth="1"/>
    <col min="6405" max="6405" width="9.28515625" style="73" customWidth="1"/>
    <col min="6406" max="6407" width="11.42578125" style="73" customWidth="1"/>
    <col min="6408" max="6408" width="14" style="73" customWidth="1"/>
    <col min="6409" max="6409" width="5.42578125" style="73" bestFit="1" customWidth="1"/>
    <col min="6410" max="6410" width="7.28515625" style="73" customWidth="1"/>
    <col min="6411" max="6411" width="11.140625" style="73" customWidth="1"/>
    <col min="6412" max="6414" width="11.42578125" style="73"/>
    <col min="6415" max="6415" width="9.28515625" style="73" customWidth="1"/>
    <col min="6416" max="6416" width="14.85546875" style="73" customWidth="1"/>
    <col min="6417" max="6656" width="11.42578125" style="73"/>
    <col min="6657" max="6657" width="11.28515625" style="73" customWidth="1"/>
    <col min="6658" max="6658" width="20.85546875" style="73" customWidth="1"/>
    <col min="6659" max="6659" width="1.42578125" style="73" customWidth="1"/>
    <col min="6660" max="6660" width="84.85546875" style="73" customWidth="1"/>
    <col min="6661" max="6661" width="9.28515625" style="73" customWidth="1"/>
    <col min="6662" max="6663" width="11.42578125" style="73" customWidth="1"/>
    <col min="6664" max="6664" width="14" style="73" customWidth="1"/>
    <col min="6665" max="6665" width="5.42578125" style="73" bestFit="1" customWidth="1"/>
    <col min="6666" max="6666" width="7.28515625" style="73" customWidth="1"/>
    <col min="6667" max="6667" width="11.140625" style="73" customWidth="1"/>
    <col min="6668" max="6670" width="11.42578125" style="73"/>
    <col min="6671" max="6671" width="9.28515625" style="73" customWidth="1"/>
    <col min="6672" max="6672" width="14.85546875" style="73" customWidth="1"/>
    <col min="6673" max="6912" width="11.42578125" style="73"/>
    <col min="6913" max="6913" width="11.28515625" style="73" customWidth="1"/>
    <col min="6914" max="6914" width="20.85546875" style="73" customWidth="1"/>
    <col min="6915" max="6915" width="1.42578125" style="73" customWidth="1"/>
    <col min="6916" max="6916" width="84.85546875" style="73" customWidth="1"/>
    <col min="6917" max="6917" width="9.28515625" style="73" customWidth="1"/>
    <col min="6918" max="6919" width="11.42578125" style="73" customWidth="1"/>
    <col min="6920" max="6920" width="14" style="73" customWidth="1"/>
    <col min="6921" max="6921" width="5.42578125" style="73" bestFit="1" customWidth="1"/>
    <col min="6922" max="6922" width="7.28515625" style="73" customWidth="1"/>
    <col min="6923" max="6923" width="11.140625" style="73" customWidth="1"/>
    <col min="6924" max="6926" width="11.42578125" style="73"/>
    <col min="6927" max="6927" width="9.28515625" style="73" customWidth="1"/>
    <col min="6928" max="6928" width="14.85546875" style="73" customWidth="1"/>
    <col min="6929" max="7168" width="11.42578125" style="73"/>
    <col min="7169" max="7169" width="11.28515625" style="73" customWidth="1"/>
    <col min="7170" max="7170" width="20.85546875" style="73" customWidth="1"/>
    <col min="7171" max="7171" width="1.42578125" style="73" customWidth="1"/>
    <col min="7172" max="7172" width="84.85546875" style="73" customWidth="1"/>
    <col min="7173" max="7173" width="9.28515625" style="73" customWidth="1"/>
    <col min="7174" max="7175" width="11.42578125" style="73" customWidth="1"/>
    <col min="7176" max="7176" width="14" style="73" customWidth="1"/>
    <col min="7177" max="7177" width="5.42578125" style="73" bestFit="1" customWidth="1"/>
    <col min="7178" max="7178" width="7.28515625" style="73" customWidth="1"/>
    <col min="7179" max="7179" width="11.140625" style="73" customWidth="1"/>
    <col min="7180" max="7182" width="11.42578125" style="73"/>
    <col min="7183" max="7183" width="9.28515625" style="73" customWidth="1"/>
    <col min="7184" max="7184" width="14.85546875" style="73" customWidth="1"/>
    <col min="7185" max="7424" width="11.42578125" style="73"/>
    <col min="7425" max="7425" width="11.28515625" style="73" customWidth="1"/>
    <col min="7426" max="7426" width="20.85546875" style="73" customWidth="1"/>
    <col min="7427" max="7427" width="1.42578125" style="73" customWidth="1"/>
    <col min="7428" max="7428" width="84.85546875" style="73" customWidth="1"/>
    <col min="7429" max="7429" width="9.28515625" style="73" customWidth="1"/>
    <col min="7430" max="7431" width="11.42578125" style="73" customWidth="1"/>
    <col min="7432" max="7432" width="14" style="73" customWidth="1"/>
    <col min="7433" max="7433" width="5.42578125" style="73" bestFit="1" customWidth="1"/>
    <col min="7434" max="7434" width="7.28515625" style="73" customWidth="1"/>
    <col min="7435" max="7435" width="11.140625" style="73" customWidth="1"/>
    <col min="7436" max="7438" width="11.42578125" style="73"/>
    <col min="7439" max="7439" width="9.28515625" style="73" customWidth="1"/>
    <col min="7440" max="7440" width="14.85546875" style="73" customWidth="1"/>
    <col min="7441" max="7680" width="11.42578125" style="73"/>
    <col min="7681" max="7681" width="11.28515625" style="73" customWidth="1"/>
    <col min="7682" max="7682" width="20.85546875" style="73" customWidth="1"/>
    <col min="7683" max="7683" width="1.42578125" style="73" customWidth="1"/>
    <col min="7684" max="7684" width="84.85546875" style="73" customWidth="1"/>
    <col min="7685" max="7685" width="9.28515625" style="73" customWidth="1"/>
    <col min="7686" max="7687" width="11.42578125" style="73" customWidth="1"/>
    <col min="7688" max="7688" width="14" style="73" customWidth="1"/>
    <col min="7689" max="7689" width="5.42578125" style="73" bestFit="1" customWidth="1"/>
    <col min="7690" max="7690" width="7.28515625" style="73" customWidth="1"/>
    <col min="7691" max="7691" width="11.140625" style="73" customWidth="1"/>
    <col min="7692" max="7694" width="11.42578125" style="73"/>
    <col min="7695" max="7695" width="9.28515625" style="73" customWidth="1"/>
    <col min="7696" max="7696" width="14.85546875" style="73" customWidth="1"/>
    <col min="7697" max="7936" width="11.42578125" style="73"/>
    <col min="7937" max="7937" width="11.28515625" style="73" customWidth="1"/>
    <col min="7938" max="7938" width="20.85546875" style="73" customWidth="1"/>
    <col min="7939" max="7939" width="1.42578125" style="73" customWidth="1"/>
    <col min="7940" max="7940" width="84.85546875" style="73" customWidth="1"/>
    <col min="7941" max="7941" width="9.28515625" style="73" customWidth="1"/>
    <col min="7942" max="7943" width="11.42578125" style="73" customWidth="1"/>
    <col min="7944" max="7944" width="14" style="73" customWidth="1"/>
    <col min="7945" max="7945" width="5.42578125" style="73" bestFit="1" customWidth="1"/>
    <col min="7946" max="7946" width="7.28515625" style="73" customWidth="1"/>
    <col min="7947" max="7947" width="11.140625" style="73" customWidth="1"/>
    <col min="7948" max="7950" width="11.42578125" style="73"/>
    <col min="7951" max="7951" width="9.28515625" style="73" customWidth="1"/>
    <col min="7952" max="7952" width="14.85546875" style="73" customWidth="1"/>
    <col min="7953" max="8192" width="11.42578125" style="73"/>
    <col min="8193" max="8193" width="11.28515625" style="73" customWidth="1"/>
    <col min="8194" max="8194" width="20.85546875" style="73" customWidth="1"/>
    <col min="8195" max="8195" width="1.42578125" style="73" customWidth="1"/>
    <col min="8196" max="8196" width="84.85546875" style="73" customWidth="1"/>
    <col min="8197" max="8197" width="9.28515625" style="73" customWidth="1"/>
    <col min="8198" max="8199" width="11.42578125" style="73" customWidth="1"/>
    <col min="8200" max="8200" width="14" style="73" customWidth="1"/>
    <col min="8201" max="8201" width="5.42578125" style="73" bestFit="1" customWidth="1"/>
    <col min="8202" max="8202" width="7.28515625" style="73" customWidth="1"/>
    <col min="8203" max="8203" width="11.140625" style="73" customWidth="1"/>
    <col min="8204" max="8206" width="11.42578125" style="73"/>
    <col min="8207" max="8207" width="9.28515625" style="73" customWidth="1"/>
    <col min="8208" max="8208" width="14.85546875" style="73" customWidth="1"/>
    <col min="8209" max="8448" width="11.42578125" style="73"/>
    <col min="8449" max="8449" width="11.28515625" style="73" customWidth="1"/>
    <col min="8450" max="8450" width="20.85546875" style="73" customWidth="1"/>
    <col min="8451" max="8451" width="1.42578125" style="73" customWidth="1"/>
    <col min="8452" max="8452" width="84.85546875" style="73" customWidth="1"/>
    <col min="8453" max="8453" width="9.28515625" style="73" customWidth="1"/>
    <col min="8454" max="8455" width="11.42578125" style="73" customWidth="1"/>
    <col min="8456" max="8456" width="14" style="73" customWidth="1"/>
    <col min="8457" max="8457" width="5.42578125" style="73" bestFit="1" customWidth="1"/>
    <col min="8458" max="8458" width="7.28515625" style="73" customWidth="1"/>
    <col min="8459" max="8459" width="11.140625" style="73" customWidth="1"/>
    <col min="8460" max="8462" width="11.42578125" style="73"/>
    <col min="8463" max="8463" width="9.28515625" style="73" customWidth="1"/>
    <col min="8464" max="8464" width="14.85546875" style="73" customWidth="1"/>
    <col min="8465" max="8704" width="11.42578125" style="73"/>
    <col min="8705" max="8705" width="11.28515625" style="73" customWidth="1"/>
    <col min="8706" max="8706" width="20.85546875" style="73" customWidth="1"/>
    <col min="8707" max="8707" width="1.42578125" style="73" customWidth="1"/>
    <col min="8708" max="8708" width="84.85546875" style="73" customWidth="1"/>
    <col min="8709" max="8709" width="9.28515625" style="73" customWidth="1"/>
    <col min="8710" max="8711" width="11.42578125" style="73" customWidth="1"/>
    <col min="8712" max="8712" width="14" style="73" customWidth="1"/>
    <col min="8713" max="8713" width="5.42578125" style="73" bestFit="1" customWidth="1"/>
    <col min="8714" max="8714" width="7.28515625" style="73" customWidth="1"/>
    <col min="8715" max="8715" width="11.140625" style="73" customWidth="1"/>
    <col min="8716" max="8718" width="11.42578125" style="73"/>
    <col min="8719" max="8719" width="9.28515625" style="73" customWidth="1"/>
    <col min="8720" max="8720" width="14.85546875" style="73" customWidth="1"/>
    <col min="8721" max="8960" width="11.42578125" style="73"/>
    <col min="8961" max="8961" width="11.28515625" style="73" customWidth="1"/>
    <col min="8962" max="8962" width="20.85546875" style="73" customWidth="1"/>
    <col min="8963" max="8963" width="1.42578125" style="73" customWidth="1"/>
    <col min="8964" max="8964" width="84.85546875" style="73" customWidth="1"/>
    <col min="8965" max="8965" width="9.28515625" style="73" customWidth="1"/>
    <col min="8966" max="8967" width="11.42578125" style="73" customWidth="1"/>
    <col min="8968" max="8968" width="14" style="73" customWidth="1"/>
    <col min="8969" max="8969" width="5.42578125" style="73" bestFit="1" customWidth="1"/>
    <col min="8970" max="8970" width="7.28515625" style="73" customWidth="1"/>
    <col min="8971" max="8971" width="11.140625" style="73" customWidth="1"/>
    <col min="8972" max="8974" width="11.42578125" style="73"/>
    <col min="8975" max="8975" width="9.28515625" style="73" customWidth="1"/>
    <col min="8976" max="8976" width="14.85546875" style="73" customWidth="1"/>
    <col min="8977" max="9216" width="11.42578125" style="73"/>
    <col min="9217" max="9217" width="11.28515625" style="73" customWidth="1"/>
    <col min="9218" max="9218" width="20.85546875" style="73" customWidth="1"/>
    <col min="9219" max="9219" width="1.42578125" style="73" customWidth="1"/>
    <col min="9220" max="9220" width="84.85546875" style="73" customWidth="1"/>
    <col min="9221" max="9221" width="9.28515625" style="73" customWidth="1"/>
    <col min="9222" max="9223" width="11.42578125" style="73" customWidth="1"/>
    <col min="9224" max="9224" width="14" style="73" customWidth="1"/>
    <col min="9225" max="9225" width="5.42578125" style="73" bestFit="1" customWidth="1"/>
    <col min="9226" max="9226" width="7.28515625" style="73" customWidth="1"/>
    <col min="9227" max="9227" width="11.140625" style="73" customWidth="1"/>
    <col min="9228" max="9230" width="11.42578125" style="73"/>
    <col min="9231" max="9231" width="9.28515625" style="73" customWidth="1"/>
    <col min="9232" max="9232" width="14.85546875" style="73" customWidth="1"/>
    <col min="9233" max="9472" width="11.42578125" style="73"/>
    <col min="9473" max="9473" width="11.28515625" style="73" customWidth="1"/>
    <col min="9474" max="9474" width="20.85546875" style="73" customWidth="1"/>
    <col min="9475" max="9475" width="1.42578125" style="73" customWidth="1"/>
    <col min="9476" max="9476" width="84.85546875" style="73" customWidth="1"/>
    <col min="9477" max="9477" width="9.28515625" style="73" customWidth="1"/>
    <col min="9478" max="9479" width="11.42578125" style="73" customWidth="1"/>
    <col min="9480" max="9480" width="14" style="73" customWidth="1"/>
    <col min="9481" max="9481" width="5.42578125" style="73" bestFit="1" customWidth="1"/>
    <col min="9482" max="9482" width="7.28515625" style="73" customWidth="1"/>
    <col min="9483" max="9483" width="11.140625" style="73" customWidth="1"/>
    <col min="9484" max="9486" width="11.42578125" style="73"/>
    <col min="9487" max="9487" width="9.28515625" style="73" customWidth="1"/>
    <col min="9488" max="9488" width="14.85546875" style="73" customWidth="1"/>
    <col min="9489" max="9728" width="11.42578125" style="73"/>
    <col min="9729" max="9729" width="11.28515625" style="73" customWidth="1"/>
    <col min="9730" max="9730" width="20.85546875" style="73" customWidth="1"/>
    <col min="9731" max="9731" width="1.42578125" style="73" customWidth="1"/>
    <col min="9732" max="9732" width="84.85546875" style="73" customWidth="1"/>
    <col min="9733" max="9733" width="9.28515625" style="73" customWidth="1"/>
    <col min="9734" max="9735" width="11.42578125" style="73" customWidth="1"/>
    <col min="9736" max="9736" width="14" style="73" customWidth="1"/>
    <col min="9737" max="9737" width="5.42578125" style="73" bestFit="1" customWidth="1"/>
    <col min="9738" max="9738" width="7.28515625" style="73" customWidth="1"/>
    <col min="9739" max="9739" width="11.140625" style="73" customWidth="1"/>
    <col min="9740" max="9742" width="11.42578125" style="73"/>
    <col min="9743" max="9743" width="9.28515625" style="73" customWidth="1"/>
    <col min="9744" max="9744" width="14.85546875" style="73" customWidth="1"/>
    <col min="9745" max="9984" width="11.42578125" style="73"/>
    <col min="9985" max="9985" width="11.28515625" style="73" customWidth="1"/>
    <col min="9986" max="9986" width="20.85546875" style="73" customWidth="1"/>
    <col min="9987" max="9987" width="1.42578125" style="73" customWidth="1"/>
    <col min="9988" max="9988" width="84.85546875" style="73" customWidth="1"/>
    <col min="9989" max="9989" width="9.28515625" style="73" customWidth="1"/>
    <col min="9990" max="9991" width="11.42578125" style="73" customWidth="1"/>
    <col min="9992" max="9992" width="14" style="73" customWidth="1"/>
    <col min="9993" max="9993" width="5.42578125" style="73" bestFit="1" customWidth="1"/>
    <col min="9994" max="9994" width="7.28515625" style="73" customWidth="1"/>
    <col min="9995" max="9995" width="11.140625" style="73" customWidth="1"/>
    <col min="9996" max="9998" width="11.42578125" style="73"/>
    <col min="9999" max="9999" width="9.28515625" style="73" customWidth="1"/>
    <col min="10000" max="10000" width="14.85546875" style="73" customWidth="1"/>
    <col min="10001" max="10240" width="11.42578125" style="73"/>
    <col min="10241" max="10241" width="11.28515625" style="73" customWidth="1"/>
    <col min="10242" max="10242" width="20.85546875" style="73" customWidth="1"/>
    <col min="10243" max="10243" width="1.42578125" style="73" customWidth="1"/>
    <col min="10244" max="10244" width="84.85546875" style="73" customWidth="1"/>
    <col min="10245" max="10245" width="9.28515625" style="73" customWidth="1"/>
    <col min="10246" max="10247" width="11.42578125" style="73" customWidth="1"/>
    <col min="10248" max="10248" width="14" style="73" customWidth="1"/>
    <col min="10249" max="10249" width="5.42578125" style="73" bestFit="1" customWidth="1"/>
    <col min="10250" max="10250" width="7.28515625" style="73" customWidth="1"/>
    <col min="10251" max="10251" width="11.140625" style="73" customWidth="1"/>
    <col min="10252" max="10254" width="11.42578125" style="73"/>
    <col min="10255" max="10255" width="9.28515625" style="73" customWidth="1"/>
    <col min="10256" max="10256" width="14.85546875" style="73" customWidth="1"/>
    <col min="10257" max="10496" width="11.42578125" style="73"/>
    <col min="10497" max="10497" width="11.28515625" style="73" customWidth="1"/>
    <col min="10498" max="10498" width="20.85546875" style="73" customWidth="1"/>
    <col min="10499" max="10499" width="1.42578125" style="73" customWidth="1"/>
    <col min="10500" max="10500" width="84.85546875" style="73" customWidth="1"/>
    <col min="10501" max="10501" width="9.28515625" style="73" customWidth="1"/>
    <col min="10502" max="10503" width="11.42578125" style="73" customWidth="1"/>
    <col min="10504" max="10504" width="14" style="73" customWidth="1"/>
    <col min="10505" max="10505" width="5.42578125" style="73" bestFit="1" customWidth="1"/>
    <col min="10506" max="10506" width="7.28515625" style="73" customWidth="1"/>
    <col min="10507" max="10507" width="11.140625" style="73" customWidth="1"/>
    <col min="10508" max="10510" width="11.42578125" style="73"/>
    <col min="10511" max="10511" width="9.28515625" style="73" customWidth="1"/>
    <col min="10512" max="10512" width="14.85546875" style="73" customWidth="1"/>
    <col min="10513" max="10752" width="11.42578125" style="73"/>
    <col min="10753" max="10753" width="11.28515625" style="73" customWidth="1"/>
    <col min="10754" max="10754" width="20.85546875" style="73" customWidth="1"/>
    <col min="10755" max="10755" width="1.42578125" style="73" customWidth="1"/>
    <col min="10756" max="10756" width="84.85546875" style="73" customWidth="1"/>
    <col min="10757" max="10757" width="9.28515625" style="73" customWidth="1"/>
    <col min="10758" max="10759" width="11.42578125" style="73" customWidth="1"/>
    <col min="10760" max="10760" width="14" style="73" customWidth="1"/>
    <col min="10761" max="10761" width="5.42578125" style="73" bestFit="1" customWidth="1"/>
    <col min="10762" max="10762" width="7.28515625" style="73" customWidth="1"/>
    <col min="10763" max="10763" width="11.140625" style="73" customWidth="1"/>
    <col min="10764" max="10766" width="11.42578125" style="73"/>
    <col min="10767" max="10767" width="9.28515625" style="73" customWidth="1"/>
    <col min="10768" max="10768" width="14.85546875" style="73" customWidth="1"/>
    <col min="10769" max="11008" width="11.42578125" style="73"/>
    <col min="11009" max="11009" width="11.28515625" style="73" customWidth="1"/>
    <col min="11010" max="11010" width="20.85546875" style="73" customWidth="1"/>
    <col min="11011" max="11011" width="1.42578125" style="73" customWidth="1"/>
    <col min="11012" max="11012" width="84.85546875" style="73" customWidth="1"/>
    <col min="11013" max="11013" width="9.28515625" style="73" customWidth="1"/>
    <col min="11014" max="11015" width="11.42578125" style="73" customWidth="1"/>
    <col min="11016" max="11016" width="14" style="73" customWidth="1"/>
    <col min="11017" max="11017" width="5.42578125" style="73" bestFit="1" customWidth="1"/>
    <col min="11018" max="11018" width="7.28515625" style="73" customWidth="1"/>
    <col min="11019" max="11019" width="11.140625" style="73" customWidth="1"/>
    <col min="11020" max="11022" width="11.42578125" style="73"/>
    <col min="11023" max="11023" width="9.28515625" style="73" customWidth="1"/>
    <col min="11024" max="11024" width="14.85546875" style="73" customWidth="1"/>
    <col min="11025" max="11264" width="11.42578125" style="73"/>
    <col min="11265" max="11265" width="11.28515625" style="73" customWidth="1"/>
    <col min="11266" max="11266" width="20.85546875" style="73" customWidth="1"/>
    <col min="11267" max="11267" width="1.42578125" style="73" customWidth="1"/>
    <col min="11268" max="11268" width="84.85546875" style="73" customWidth="1"/>
    <col min="11269" max="11269" width="9.28515625" style="73" customWidth="1"/>
    <col min="11270" max="11271" width="11.42578125" style="73" customWidth="1"/>
    <col min="11272" max="11272" width="14" style="73" customWidth="1"/>
    <col min="11273" max="11273" width="5.42578125" style="73" bestFit="1" customWidth="1"/>
    <col min="11274" max="11274" width="7.28515625" style="73" customWidth="1"/>
    <col min="11275" max="11275" width="11.140625" style="73" customWidth="1"/>
    <col min="11276" max="11278" width="11.42578125" style="73"/>
    <col min="11279" max="11279" width="9.28515625" style="73" customWidth="1"/>
    <col min="11280" max="11280" width="14.85546875" style="73" customWidth="1"/>
    <col min="11281" max="11520" width="11.42578125" style="73"/>
    <col min="11521" max="11521" width="11.28515625" style="73" customWidth="1"/>
    <col min="11522" max="11522" width="20.85546875" style="73" customWidth="1"/>
    <col min="11523" max="11523" width="1.42578125" style="73" customWidth="1"/>
    <col min="11524" max="11524" width="84.85546875" style="73" customWidth="1"/>
    <col min="11525" max="11525" width="9.28515625" style="73" customWidth="1"/>
    <col min="11526" max="11527" width="11.42578125" style="73" customWidth="1"/>
    <col min="11528" max="11528" width="14" style="73" customWidth="1"/>
    <col min="11529" max="11529" width="5.42578125" style="73" bestFit="1" customWidth="1"/>
    <col min="11530" max="11530" width="7.28515625" style="73" customWidth="1"/>
    <col min="11531" max="11531" width="11.140625" style="73" customWidth="1"/>
    <col min="11532" max="11534" width="11.42578125" style="73"/>
    <col min="11535" max="11535" width="9.28515625" style="73" customWidth="1"/>
    <col min="11536" max="11536" width="14.85546875" style="73" customWidth="1"/>
    <col min="11537" max="11776" width="11.42578125" style="73"/>
    <col min="11777" max="11777" width="11.28515625" style="73" customWidth="1"/>
    <col min="11778" max="11778" width="20.85546875" style="73" customWidth="1"/>
    <col min="11779" max="11779" width="1.42578125" style="73" customWidth="1"/>
    <col min="11780" max="11780" width="84.85546875" style="73" customWidth="1"/>
    <col min="11781" max="11781" width="9.28515625" style="73" customWidth="1"/>
    <col min="11782" max="11783" width="11.42578125" style="73" customWidth="1"/>
    <col min="11784" max="11784" width="14" style="73" customWidth="1"/>
    <col min="11785" max="11785" width="5.42578125" style="73" bestFit="1" customWidth="1"/>
    <col min="11786" max="11786" width="7.28515625" style="73" customWidth="1"/>
    <col min="11787" max="11787" width="11.140625" style="73" customWidth="1"/>
    <col min="11788" max="11790" width="11.42578125" style="73"/>
    <col min="11791" max="11791" width="9.28515625" style="73" customWidth="1"/>
    <col min="11792" max="11792" width="14.85546875" style="73" customWidth="1"/>
    <col min="11793" max="12032" width="11.42578125" style="73"/>
    <col min="12033" max="12033" width="11.28515625" style="73" customWidth="1"/>
    <col min="12034" max="12034" width="20.85546875" style="73" customWidth="1"/>
    <col min="12035" max="12035" width="1.42578125" style="73" customWidth="1"/>
    <col min="12036" max="12036" width="84.85546875" style="73" customWidth="1"/>
    <col min="12037" max="12037" width="9.28515625" style="73" customWidth="1"/>
    <col min="12038" max="12039" width="11.42578125" style="73" customWidth="1"/>
    <col min="12040" max="12040" width="14" style="73" customWidth="1"/>
    <col min="12041" max="12041" width="5.42578125" style="73" bestFit="1" customWidth="1"/>
    <col min="12042" max="12042" width="7.28515625" style="73" customWidth="1"/>
    <col min="12043" max="12043" width="11.140625" style="73" customWidth="1"/>
    <col min="12044" max="12046" width="11.42578125" style="73"/>
    <col min="12047" max="12047" width="9.28515625" style="73" customWidth="1"/>
    <col min="12048" max="12048" width="14.85546875" style="73" customWidth="1"/>
    <col min="12049" max="12288" width="11.42578125" style="73"/>
    <col min="12289" max="12289" width="11.28515625" style="73" customWidth="1"/>
    <col min="12290" max="12290" width="20.85546875" style="73" customWidth="1"/>
    <col min="12291" max="12291" width="1.42578125" style="73" customWidth="1"/>
    <col min="12292" max="12292" width="84.85546875" style="73" customWidth="1"/>
    <col min="12293" max="12293" width="9.28515625" style="73" customWidth="1"/>
    <col min="12294" max="12295" width="11.42578125" style="73" customWidth="1"/>
    <col min="12296" max="12296" width="14" style="73" customWidth="1"/>
    <col min="12297" max="12297" width="5.42578125" style="73" bestFit="1" customWidth="1"/>
    <col min="12298" max="12298" width="7.28515625" style="73" customWidth="1"/>
    <col min="12299" max="12299" width="11.140625" style="73" customWidth="1"/>
    <col min="12300" max="12302" width="11.42578125" style="73"/>
    <col min="12303" max="12303" width="9.28515625" style="73" customWidth="1"/>
    <col min="12304" max="12304" width="14.85546875" style="73" customWidth="1"/>
    <col min="12305" max="12544" width="11.42578125" style="73"/>
    <col min="12545" max="12545" width="11.28515625" style="73" customWidth="1"/>
    <col min="12546" max="12546" width="20.85546875" style="73" customWidth="1"/>
    <col min="12547" max="12547" width="1.42578125" style="73" customWidth="1"/>
    <col min="12548" max="12548" width="84.85546875" style="73" customWidth="1"/>
    <col min="12549" max="12549" width="9.28515625" style="73" customWidth="1"/>
    <col min="12550" max="12551" width="11.42578125" style="73" customWidth="1"/>
    <col min="12552" max="12552" width="14" style="73" customWidth="1"/>
    <col min="12553" max="12553" width="5.42578125" style="73" bestFit="1" customWidth="1"/>
    <col min="12554" max="12554" width="7.28515625" style="73" customWidth="1"/>
    <col min="12555" max="12555" width="11.140625" style="73" customWidth="1"/>
    <col min="12556" max="12558" width="11.42578125" style="73"/>
    <col min="12559" max="12559" width="9.28515625" style="73" customWidth="1"/>
    <col min="12560" max="12560" width="14.85546875" style="73" customWidth="1"/>
    <col min="12561" max="12800" width="11.42578125" style="73"/>
    <col min="12801" max="12801" width="11.28515625" style="73" customWidth="1"/>
    <col min="12802" max="12802" width="20.85546875" style="73" customWidth="1"/>
    <col min="12803" max="12803" width="1.42578125" style="73" customWidth="1"/>
    <col min="12804" max="12804" width="84.85546875" style="73" customWidth="1"/>
    <col min="12805" max="12805" width="9.28515625" style="73" customWidth="1"/>
    <col min="12806" max="12807" width="11.42578125" style="73" customWidth="1"/>
    <col min="12808" max="12808" width="14" style="73" customWidth="1"/>
    <col min="12809" max="12809" width="5.42578125" style="73" bestFit="1" customWidth="1"/>
    <col min="12810" max="12810" width="7.28515625" style="73" customWidth="1"/>
    <col min="12811" max="12811" width="11.140625" style="73" customWidth="1"/>
    <col min="12812" max="12814" width="11.42578125" style="73"/>
    <col min="12815" max="12815" width="9.28515625" style="73" customWidth="1"/>
    <col min="12816" max="12816" width="14.85546875" style="73" customWidth="1"/>
    <col min="12817" max="13056" width="11.42578125" style="73"/>
    <col min="13057" max="13057" width="11.28515625" style="73" customWidth="1"/>
    <col min="13058" max="13058" width="20.85546875" style="73" customWidth="1"/>
    <col min="13059" max="13059" width="1.42578125" style="73" customWidth="1"/>
    <col min="13060" max="13060" width="84.85546875" style="73" customWidth="1"/>
    <col min="13061" max="13061" width="9.28515625" style="73" customWidth="1"/>
    <col min="13062" max="13063" width="11.42578125" style="73" customWidth="1"/>
    <col min="13064" max="13064" width="14" style="73" customWidth="1"/>
    <col min="13065" max="13065" width="5.42578125" style="73" bestFit="1" customWidth="1"/>
    <col min="13066" max="13066" width="7.28515625" style="73" customWidth="1"/>
    <col min="13067" max="13067" width="11.140625" style="73" customWidth="1"/>
    <col min="13068" max="13070" width="11.42578125" style="73"/>
    <col min="13071" max="13071" width="9.28515625" style="73" customWidth="1"/>
    <col min="13072" max="13072" width="14.85546875" style="73" customWidth="1"/>
    <col min="13073" max="13312" width="11.42578125" style="73"/>
    <col min="13313" max="13313" width="11.28515625" style="73" customWidth="1"/>
    <col min="13314" max="13314" width="20.85546875" style="73" customWidth="1"/>
    <col min="13315" max="13315" width="1.42578125" style="73" customWidth="1"/>
    <col min="13316" max="13316" width="84.85546875" style="73" customWidth="1"/>
    <col min="13317" max="13317" width="9.28515625" style="73" customWidth="1"/>
    <col min="13318" max="13319" width="11.42578125" style="73" customWidth="1"/>
    <col min="13320" max="13320" width="14" style="73" customWidth="1"/>
    <col min="13321" max="13321" width="5.42578125" style="73" bestFit="1" customWidth="1"/>
    <col min="13322" max="13322" width="7.28515625" style="73" customWidth="1"/>
    <col min="13323" max="13323" width="11.140625" style="73" customWidth="1"/>
    <col min="13324" max="13326" width="11.42578125" style="73"/>
    <col min="13327" max="13327" width="9.28515625" style="73" customWidth="1"/>
    <col min="13328" max="13328" width="14.85546875" style="73" customWidth="1"/>
    <col min="13329" max="13568" width="11.42578125" style="73"/>
    <col min="13569" max="13569" width="11.28515625" style="73" customWidth="1"/>
    <col min="13570" max="13570" width="20.85546875" style="73" customWidth="1"/>
    <col min="13571" max="13571" width="1.42578125" style="73" customWidth="1"/>
    <col min="13572" max="13572" width="84.85546875" style="73" customWidth="1"/>
    <col min="13573" max="13573" width="9.28515625" style="73" customWidth="1"/>
    <col min="13574" max="13575" width="11.42578125" style="73" customWidth="1"/>
    <col min="13576" max="13576" width="14" style="73" customWidth="1"/>
    <col min="13577" max="13577" width="5.42578125" style="73" bestFit="1" customWidth="1"/>
    <col min="13578" max="13578" width="7.28515625" style="73" customWidth="1"/>
    <col min="13579" max="13579" width="11.140625" style="73" customWidth="1"/>
    <col min="13580" max="13582" width="11.42578125" style="73"/>
    <col min="13583" max="13583" width="9.28515625" style="73" customWidth="1"/>
    <col min="13584" max="13584" width="14.85546875" style="73" customWidth="1"/>
    <col min="13585" max="13824" width="11.42578125" style="73"/>
    <col min="13825" max="13825" width="11.28515625" style="73" customWidth="1"/>
    <col min="13826" max="13826" width="20.85546875" style="73" customWidth="1"/>
    <col min="13827" max="13827" width="1.42578125" style="73" customWidth="1"/>
    <col min="13828" max="13828" width="84.85546875" style="73" customWidth="1"/>
    <col min="13829" max="13829" width="9.28515625" style="73" customWidth="1"/>
    <col min="13830" max="13831" width="11.42578125" style="73" customWidth="1"/>
    <col min="13832" max="13832" width="14" style="73" customWidth="1"/>
    <col min="13833" max="13833" width="5.42578125" style="73" bestFit="1" customWidth="1"/>
    <col min="13834" max="13834" width="7.28515625" style="73" customWidth="1"/>
    <col min="13835" max="13835" width="11.140625" style="73" customWidth="1"/>
    <col min="13836" max="13838" width="11.42578125" style="73"/>
    <col min="13839" max="13839" width="9.28515625" style="73" customWidth="1"/>
    <col min="13840" max="13840" width="14.85546875" style="73" customWidth="1"/>
    <col min="13841" max="14080" width="11.42578125" style="73"/>
    <col min="14081" max="14081" width="11.28515625" style="73" customWidth="1"/>
    <col min="14082" max="14082" width="20.85546875" style="73" customWidth="1"/>
    <col min="14083" max="14083" width="1.42578125" style="73" customWidth="1"/>
    <col min="14084" max="14084" width="84.85546875" style="73" customWidth="1"/>
    <col min="14085" max="14085" width="9.28515625" style="73" customWidth="1"/>
    <col min="14086" max="14087" width="11.42578125" style="73" customWidth="1"/>
    <col min="14088" max="14088" width="14" style="73" customWidth="1"/>
    <col min="14089" max="14089" width="5.42578125" style="73" bestFit="1" customWidth="1"/>
    <col min="14090" max="14090" width="7.28515625" style="73" customWidth="1"/>
    <col min="14091" max="14091" width="11.140625" style="73" customWidth="1"/>
    <col min="14092" max="14094" width="11.42578125" style="73"/>
    <col min="14095" max="14095" width="9.28515625" style="73" customWidth="1"/>
    <col min="14096" max="14096" width="14.85546875" style="73" customWidth="1"/>
    <col min="14097" max="14336" width="11.42578125" style="73"/>
    <col min="14337" max="14337" width="11.28515625" style="73" customWidth="1"/>
    <col min="14338" max="14338" width="20.85546875" style="73" customWidth="1"/>
    <col min="14339" max="14339" width="1.42578125" style="73" customWidth="1"/>
    <col min="14340" max="14340" width="84.85546875" style="73" customWidth="1"/>
    <col min="14341" max="14341" width="9.28515625" style="73" customWidth="1"/>
    <col min="14342" max="14343" width="11.42578125" style="73" customWidth="1"/>
    <col min="14344" max="14344" width="14" style="73" customWidth="1"/>
    <col min="14345" max="14345" width="5.42578125" style="73" bestFit="1" customWidth="1"/>
    <col min="14346" max="14346" width="7.28515625" style="73" customWidth="1"/>
    <col min="14347" max="14347" width="11.140625" style="73" customWidth="1"/>
    <col min="14348" max="14350" width="11.42578125" style="73"/>
    <col min="14351" max="14351" width="9.28515625" style="73" customWidth="1"/>
    <col min="14352" max="14352" width="14.85546875" style="73" customWidth="1"/>
    <col min="14353" max="14592" width="11.42578125" style="73"/>
    <col min="14593" max="14593" width="11.28515625" style="73" customWidth="1"/>
    <col min="14594" max="14594" width="20.85546875" style="73" customWidth="1"/>
    <col min="14595" max="14595" width="1.42578125" style="73" customWidth="1"/>
    <col min="14596" max="14596" width="84.85546875" style="73" customWidth="1"/>
    <col min="14597" max="14597" width="9.28515625" style="73" customWidth="1"/>
    <col min="14598" max="14599" width="11.42578125" style="73" customWidth="1"/>
    <col min="14600" max="14600" width="14" style="73" customWidth="1"/>
    <col min="14601" max="14601" width="5.42578125" style="73" bestFit="1" customWidth="1"/>
    <col min="14602" max="14602" width="7.28515625" style="73" customWidth="1"/>
    <col min="14603" max="14603" width="11.140625" style="73" customWidth="1"/>
    <col min="14604" max="14606" width="11.42578125" style="73"/>
    <col min="14607" max="14607" width="9.28515625" style="73" customWidth="1"/>
    <col min="14608" max="14608" width="14.85546875" style="73" customWidth="1"/>
    <col min="14609" max="14848" width="11.42578125" style="73"/>
    <col min="14849" max="14849" width="11.28515625" style="73" customWidth="1"/>
    <col min="14850" max="14850" width="20.85546875" style="73" customWidth="1"/>
    <col min="14851" max="14851" width="1.42578125" style="73" customWidth="1"/>
    <col min="14852" max="14852" width="84.85546875" style="73" customWidth="1"/>
    <col min="14853" max="14853" width="9.28515625" style="73" customWidth="1"/>
    <col min="14854" max="14855" width="11.42578125" style="73" customWidth="1"/>
    <col min="14856" max="14856" width="14" style="73" customWidth="1"/>
    <col min="14857" max="14857" width="5.42578125" style="73" bestFit="1" customWidth="1"/>
    <col min="14858" max="14858" width="7.28515625" style="73" customWidth="1"/>
    <col min="14859" max="14859" width="11.140625" style="73" customWidth="1"/>
    <col min="14860" max="14862" width="11.42578125" style="73"/>
    <col min="14863" max="14863" width="9.28515625" style="73" customWidth="1"/>
    <col min="14864" max="14864" width="14.85546875" style="73" customWidth="1"/>
    <col min="14865" max="15104" width="11.42578125" style="73"/>
    <col min="15105" max="15105" width="11.28515625" style="73" customWidth="1"/>
    <col min="15106" max="15106" width="20.85546875" style="73" customWidth="1"/>
    <col min="15107" max="15107" width="1.42578125" style="73" customWidth="1"/>
    <col min="15108" max="15108" width="84.85546875" style="73" customWidth="1"/>
    <col min="15109" max="15109" width="9.28515625" style="73" customWidth="1"/>
    <col min="15110" max="15111" width="11.42578125" style="73" customWidth="1"/>
    <col min="15112" max="15112" width="14" style="73" customWidth="1"/>
    <col min="15113" max="15113" width="5.42578125" style="73" bestFit="1" customWidth="1"/>
    <col min="15114" max="15114" width="7.28515625" style="73" customWidth="1"/>
    <col min="15115" max="15115" width="11.140625" style="73" customWidth="1"/>
    <col min="15116" max="15118" width="11.42578125" style="73"/>
    <col min="15119" max="15119" width="9.28515625" style="73" customWidth="1"/>
    <col min="15120" max="15120" width="14.85546875" style="73" customWidth="1"/>
    <col min="15121" max="15360" width="11.42578125" style="73"/>
    <col min="15361" max="15361" width="11.28515625" style="73" customWidth="1"/>
    <col min="15362" max="15362" width="20.85546875" style="73" customWidth="1"/>
    <col min="15363" max="15363" width="1.42578125" style="73" customWidth="1"/>
    <col min="15364" max="15364" width="84.85546875" style="73" customWidth="1"/>
    <col min="15365" max="15365" width="9.28515625" style="73" customWidth="1"/>
    <col min="15366" max="15367" width="11.42578125" style="73" customWidth="1"/>
    <col min="15368" max="15368" width="14" style="73" customWidth="1"/>
    <col min="15369" max="15369" width="5.42578125" style="73" bestFit="1" customWidth="1"/>
    <col min="15370" max="15370" width="7.28515625" style="73" customWidth="1"/>
    <col min="15371" max="15371" width="11.140625" style="73" customWidth="1"/>
    <col min="15372" max="15374" width="11.42578125" style="73"/>
    <col min="15375" max="15375" width="9.28515625" style="73" customWidth="1"/>
    <col min="15376" max="15376" width="14.85546875" style="73" customWidth="1"/>
    <col min="15377" max="15616" width="11.42578125" style="73"/>
    <col min="15617" max="15617" width="11.28515625" style="73" customWidth="1"/>
    <col min="15618" max="15618" width="20.85546875" style="73" customWidth="1"/>
    <col min="15619" max="15619" width="1.42578125" style="73" customWidth="1"/>
    <col min="15620" max="15620" width="84.85546875" style="73" customWidth="1"/>
    <col min="15621" max="15621" width="9.28515625" style="73" customWidth="1"/>
    <col min="15622" max="15623" width="11.42578125" style="73" customWidth="1"/>
    <col min="15624" max="15624" width="14" style="73" customWidth="1"/>
    <col min="15625" max="15625" width="5.42578125" style="73" bestFit="1" customWidth="1"/>
    <col min="15626" max="15626" width="7.28515625" style="73" customWidth="1"/>
    <col min="15627" max="15627" width="11.140625" style="73" customWidth="1"/>
    <col min="15628" max="15630" width="11.42578125" style="73"/>
    <col min="15631" max="15631" width="9.28515625" style="73" customWidth="1"/>
    <col min="15632" max="15632" width="14.85546875" style="73" customWidth="1"/>
    <col min="15633" max="15872" width="11.42578125" style="73"/>
    <col min="15873" max="15873" width="11.28515625" style="73" customWidth="1"/>
    <col min="15874" max="15874" width="20.85546875" style="73" customWidth="1"/>
    <col min="15875" max="15875" width="1.42578125" style="73" customWidth="1"/>
    <col min="15876" max="15876" width="84.85546875" style="73" customWidth="1"/>
    <col min="15877" max="15877" width="9.28515625" style="73" customWidth="1"/>
    <col min="15878" max="15879" width="11.42578125" style="73" customWidth="1"/>
    <col min="15880" max="15880" width="14" style="73" customWidth="1"/>
    <col min="15881" max="15881" width="5.42578125" style="73" bestFit="1" customWidth="1"/>
    <col min="15882" max="15882" width="7.28515625" style="73" customWidth="1"/>
    <col min="15883" max="15883" width="11.140625" style="73" customWidth="1"/>
    <col min="15884" max="15886" width="11.42578125" style="73"/>
    <col min="15887" max="15887" width="9.28515625" style="73" customWidth="1"/>
    <col min="15888" max="15888" width="14.85546875" style="73" customWidth="1"/>
    <col min="15889" max="16128" width="11.42578125" style="73"/>
    <col min="16129" max="16129" width="11.28515625" style="73" customWidth="1"/>
    <col min="16130" max="16130" width="20.85546875" style="73" customWidth="1"/>
    <col min="16131" max="16131" width="1.42578125" style="73" customWidth="1"/>
    <col min="16132" max="16132" width="84.85546875" style="73" customWidth="1"/>
    <col min="16133" max="16133" width="9.28515625" style="73" customWidth="1"/>
    <col min="16134" max="16135" width="11.42578125" style="73" customWidth="1"/>
    <col min="16136" max="16136" width="14" style="73" customWidth="1"/>
    <col min="16137" max="16137" width="5.42578125" style="73" bestFit="1" customWidth="1"/>
    <col min="16138" max="16138" width="7.28515625" style="73" customWidth="1"/>
    <col min="16139" max="16139" width="11.140625" style="73" customWidth="1"/>
    <col min="16140" max="16142" width="11.42578125" style="73"/>
    <col min="16143" max="16143" width="9.28515625" style="73" customWidth="1"/>
    <col min="16144" max="16144" width="14.85546875" style="73" customWidth="1"/>
    <col min="16145" max="16384" width="11.42578125" style="73"/>
  </cols>
  <sheetData>
    <row r="1" spans="2:26" s="1" customFormat="1" ht="20.100000000000001" customHeight="1" x14ac:dyDescent="0.2">
      <c r="B1" s="283"/>
      <c r="C1" s="284"/>
      <c r="D1" s="284"/>
      <c r="E1" s="284"/>
      <c r="F1" s="284"/>
      <c r="G1" s="463" t="s">
        <v>2893</v>
      </c>
      <c r="H1" s="463"/>
      <c r="I1" s="463"/>
      <c r="J1" s="463"/>
      <c r="K1" s="463"/>
      <c r="L1" s="463"/>
      <c r="M1" s="463"/>
      <c r="N1" s="463"/>
      <c r="O1" s="463"/>
      <c r="P1" s="463"/>
      <c r="Q1" s="632"/>
      <c r="R1" s="632"/>
      <c r="S1" s="632"/>
      <c r="T1" s="632"/>
      <c r="U1" s="632"/>
      <c r="V1" s="632"/>
      <c r="W1" s="632"/>
      <c r="X1" s="632"/>
      <c r="Y1" s="632"/>
      <c r="Z1" s="633"/>
    </row>
    <row r="2" spans="2:26" s="1" customFormat="1" ht="20.100000000000001" customHeight="1" x14ac:dyDescent="0.2">
      <c r="B2" s="285"/>
      <c r="C2" s="286"/>
      <c r="D2" s="286"/>
      <c r="E2" s="286"/>
      <c r="F2" s="286"/>
      <c r="G2" s="464" t="s">
        <v>0</v>
      </c>
      <c r="H2" s="464"/>
      <c r="I2" s="464"/>
      <c r="J2" s="464"/>
      <c r="K2" s="464"/>
      <c r="L2" s="464"/>
      <c r="M2" s="464"/>
      <c r="N2" s="464"/>
      <c r="O2" s="464"/>
      <c r="P2" s="464"/>
      <c r="Q2" s="619"/>
      <c r="R2" s="619"/>
      <c r="S2" s="619"/>
      <c r="T2" s="619"/>
      <c r="U2" s="619"/>
      <c r="V2" s="619"/>
      <c r="W2" s="619"/>
      <c r="X2" s="619"/>
      <c r="Y2" s="619"/>
      <c r="Z2" s="634"/>
    </row>
    <row r="3" spans="2:26" s="1" customFormat="1" ht="20.100000000000001" customHeight="1" x14ac:dyDescent="0.2">
      <c r="B3" s="285"/>
      <c r="C3" s="286"/>
      <c r="D3" s="286"/>
      <c r="E3" s="286"/>
      <c r="F3" s="286"/>
      <c r="G3" s="464" t="s">
        <v>1</v>
      </c>
      <c r="H3" s="464"/>
      <c r="I3" s="464"/>
      <c r="J3" s="464"/>
      <c r="K3" s="464"/>
      <c r="L3" s="464"/>
      <c r="M3" s="464"/>
      <c r="N3" s="464"/>
      <c r="O3" s="464"/>
      <c r="P3" s="464"/>
      <c r="Q3" s="619"/>
      <c r="R3" s="619"/>
      <c r="S3" s="619"/>
      <c r="T3" s="619"/>
      <c r="U3" s="619"/>
      <c r="V3" s="619"/>
      <c r="W3" s="619"/>
      <c r="X3" s="619"/>
      <c r="Y3" s="619"/>
      <c r="Z3" s="634"/>
    </row>
    <row r="4" spans="2:26" s="1" customFormat="1" ht="20.100000000000001" customHeight="1" x14ac:dyDescent="0.2">
      <c r="B4" s="285"/>
      <c r="C4" s="286"/>
      <c r="D4" s="286"/>
      <c r="E4" s="286"/>
      <c r="F4" s="286"/>
      <c r="G4" s="464" t="s">
        <v>2</v>
      </c>
      <c r="H4" s="464"/>
      <c r="I4" s="464"/>
      <c r="J4" s="464"/>
      <c r="K4" s="464"/>
      <c r="L4" s="464"/>
      <c r="M4" s="464"/>
      <c r="N4" s="464"/>
      <c r="O4" s="464"/>
      <c r="P4" s="464"/>
      <c r="Q4" s="619"/>
      <c r="R4" s="619"/>
      <c r="S4" s="619"/>
      <c r="T4" s="619"/>
      <c r="U4" s="619"/>
      <c r="V4" s="619"/>
      <c r="W4" s="619"/>
      <c r="X4" s="619"/>
      <c r="Y4" s="619"/>
      <c r="Z4" s="634"/>
    </row>
    <row r="5" spans="2:26" s="1" customFormat="1" ht="20.100000000000001" customHeight="1" x14ac:dyDescent="0.2">
      <c r="B5" s="285"/>
      <c r="C5" s="286"/>
      <c r="D5" s="286"/>
      <c r="E5" s="286"/>
      <c r="F5" s="286"/>
      <c r="G5" s="464" t="s">
        <v>3</v>
      </c>
      <c r="H5" s="464"/>
      <c r="I5" s="464"/>
      <c r="J5" s="464"/>
      <c r="K5" s="464"/>
      <c r="L5" s="464"/>
      <c r="M5" s="464"/>
      <c r="N5" s="464"/>
      <c r="O5" s="464"/>
      <c r="P5" s="464"/>
      <c r="Q5" s="619"/>
      <c r="R5" s="619"/>
      <c r="S5" s="619"/>
      <c r="T5" s="619"/>
      <c r="U5" s="619"/>
      <c r="V5" s="619"/>
      <c r="W5" s="619"/>
      <c r="X5" s="619"/>
      <c r="Y5" s="619"/>
      <c r="Z5" s="634"/>
    </row>
    <row r="6" spans="2:26" s="1" customFormat="1" ht="20.100000000000001" customHeight="1" x14ac:dyDescent="0.2">
      <c r="B6" s="285"/>
      <c r="C6" s="286"/>
      <c r="D6" s="286"/>
      <c r="E6" s="286"/>
      <c r="F6" s="286"/>
      <c r="G6" s="464" t="s">
        <v>4</v>
      </c>
      <c r="H6" s="464"/>
      <c r="I6" s="464"/>
      <c r="J6" s="464"/>
      <c r="K6" s="464"/>
      <c r="L6" s="464"/>
      <c r="M6" s="464"/>
      <c r="N6" s="464"/>
      <c r="O6" s="464"/>
      <c r="P6" s="464"/>
      <c r="Q6" s="619"/>
      <c r="R6" s="619"/>
      <c r="S6" s="619"/>
      <c r="T6" s="619"/>
      <c r="U6" s="619"/>
      <c r="V6" s="619"/>
      <c r="W6" s="619"/>
      <c r="X6" s="619"/>
      <c r="Y6" s="619"/>
      <c r="Z6" s="634"/>
    </row>
    <row r="7" spans="2:26" s="1" customFormat="1" ht="20.100000000000001" customHeight="1" x14ac:dyDescent="0.2">
      <c r="B7" s="285"/>
      <c r="C7" s="286"/>
      <c r="D7" s="286"/>
      <c r="E7" s="286"/>
      <c r="F7" s="286"/>
      <c r="G7" s="651" t="s">
        <v>5</v>
      </c>
      <c r="H7" s="651"/>
      <c r="I7" s="464"/>
      <c r="J7" s="464"/>
      <c r="K7" s="464"/>
      <c r="L7" s="464"/>
      <c r="M7" s="464"/>
      <c r="N7" s="464"/>
      <c r="O7" s="464"/>
      <c r="P7" s="464"/>
      <c r="Q7" s="619"/>
      <c r="R7" s="619"/>
      <c r="S7" s="619"/>
      <c r="T7" s="619"/>
      <c r="U7" s="619"/>
      <c r="V7" s="619"/>
      <c r="W7" s="619"/>
      <c r="X7" s="619"/>
      <c r="Y7" s="619"/>
      <c r="Z7" s="634"/>
    </row>
    <row r="8" spans="2:26" s="1" customFormat="1" ht="20.100000000000001" customHeight="1" x14ac:dyDescent="0.2">
      <c r="B8" s="285"/>
      <c r="C8" s="286"/>
      <c r="D8" s="286"/>
      <c r="E8" s="286"/>
      <c r="F8" s="286"/>
      <c r="G8" s="459"/>
      <c r="H8" s="459"/>
      <c r="I8" s="459"/>
      <c r="J8" s="459"/>
      <c r="K8" s="459"/>
      <c r="L8" s="459"/>
      <c r="M8" s="459"/>
      <c r="N8" s="459"/>
      <c r="O8" s="459"/>
      <c r="P8" s="459"/>
      <c r="Q8" s="619"/>
      <c r="R8" s="619"/>
      <c r="S8" s="619"/>
      <c r="T8" s="619"/>
      <c r="U8" s="619"/>
      <c r="V8" s="619"/>
      <c r="W8" s="619"/>
      <c r="X8" s="619"/>
      <c r="Y8" s="619"/>
      <c r="Z8" s="634"/>
    </row>
    <row r="9" spans="2:26" s="1" customFormat="1" ht="13.5" customHeight="1" x14ac:dyDescent="0.2">
      <c r="B9" s="285"/>
      <c r="C9" s="286"/>
      <c r="D9" s="286"/>
      <c r="E9" s="286"/>
      <c r="F9" s="286"/>
      <c r="G9" s="459"/>
      <c r="H9" s="459"/>
      <c r="I9" s="459"/>
      <c r="J9" s="459"/>
      <c r="K9" s="459"/>
      <c r="L9" s="459"/>
      <c r="M9" s="459"/>
      <c r="N9" s="459"/>
      <c r="O9" s="459"/>
      <c r="P9" s="459"/>
      <c r="Q9" s="619"/>
      <c r="R9" s="619"/>
      <c r="S9" s="619"/>
      <c r="T9" s="619"/>
      <c r="U9" s="619"/>
      <c r="V9" s="619"/>
      <c r="W9" s="619"/>
      <c r="X9" s="619"/>
      <c r="Y9" s="619"/>
      <c r="Z9" s="634"/>
    </row>
    <row r="10" spans="2:26" s="1" customFormat="1" ht="11.25" customHeight="1" x14ac:dyDescent="0.2">
      <c r="B10" s="287"/>
      <c r="C10" s="288"/>
      <c r="D10" s="288"/>
      <c r="E10" s="288"/>
      <c r="F10" s="288"/>
      <c r="G10" s="460"/>
      <c r="H10" s="460"/>
      <c r="I10" s="460"/>
      <c r="J10" s="460"/>
      <c r="K10" s="460"/>
      <c r="L10" s="460"/>
      <c r="M10" s="460"/>
      <c r="N10" s="460"/>
      <c r="O10" s="460"/>
      <c r="P10" s="460"/>
      <c r="Q10" s="621"/>
      <c r="R10" s="621"/>
      <c r="S10" s="621"/>
      <c r="T10" s="621"/>
      <c r="U10" s="621"/>
      <c r="V10" s="621"/>
      <c r="W10" s="621"/>
      <c r="X10" s="621"/>
      <c r="Y10" s="621"/>
      <c r="Z10" s="635"/>
    </row>
    <row r="11" spans="2:26" s="1" customFormat="1" ht="20.100000000000001" customHeight="1" x14ac:dyDescent="0.2">
      <c r="B11" s="299" t="s">
        <v>3394</v>
      </c>
      <c r="C11" s="300"/>
      <c r="D11" s="300"/>
      <c r="E11" s="300"/>
      <c r="F11" s="300"/>
      <c r="G11" s="300"/>
      <c r="H11" s="300"/>
      <c r="I11" s="300"/>
      <c r="J11" s="300"/>
      <c r="K11" s="300"/>
      <c r="L11" s="300"/>
      <c r="M11" s="300"/>
      <c r="N11" s="300"/>
      <c r="O11" s="300"/>
      <c r="P11" s="300"/>
      <c r="Q11" s="300"/>
      <c r="R11" s="300"/>
      <c r="S11" s="300"/>
      <c r="T11" s="300"/>
      <c r="U11" s="300"/>
      <c r="V11" s="300"/>
      <c r="W11" s="300"/>
      <c r="X11" s="300"/>
      <c r="Y11" s="300"/>
      <c r="Z11" s="302"/>
    </row>
    <row r="12" spans="2:26" s="1" customFormat="1" ht="23.25" customHeight="1" x14ac:dyDescent="0.2">
      <c r="B12" s="313"/>
      <c r="C12" s="314"/>
      <c r="D12" s="314"/>
      <c r="E12" s="314"/>
      <c r="F12" s="314"/>
      <c r="G12" s="314"/>
      <c r="H12" s="314"/>
      <c r="I12" s="314"/>
      <c r="J12" s="314"/>
      <c r="K12" s="314"/>
      <c r="L12" s="314"/>
      <c r="M12" s="314"/>
      <c r="N12" s="314"/>
      <c r="O12" s="314"/>
      <c r="P12" s="314"/>
      <c r="Q12" s="314"/>
      <c r="R12" s="314"/>
      <c r="S12" s="314"/>
      <c r="T12" s="314"/>
      <c r="U12" s="314"/>
      <c r="V12" s="314"/>
      <c r="W12" s="314"/>
      <c r="X12" s="314"/>
      <c r="Y12" s="314"/>
      <c r="Z12" s="315"/>
    </row>
    <row r="13" spans="2:26" s="1" customFormat="1" ht="54.75" customHeight="1" x14ac:dyDescent="0.2">
      <c r="B13" s="325" t="s">
        <v>2878</v>
      </c>
      <c r="C13" s="326"/>
      <c r="D13" s="326"/>
      <c r="E13" s="326"/>
      <c r="F13" s="326"/>
      <c r="G13" s="326"/>
      <c r="H13" s="326"/>
      <c r="I13" s="326"/>
      <c r="J13" s="326"/>
      <c r="K13" s="326"/>
      <c r="L13" s="326"/>
      <c r="M13" s="326"/>
      <c r="N13" s="326"/>
      <c r="O13" s="326"/>
      <c r="P13" s="326"/>
      <c r="Q13" s="326"/>
      <c r="R13" s="326"/>
      <c r="S13" s="326"/>
      <c r="T13" s="326"/>
      <c r="U13" s="326"/>
      <c r="V13" s="326"/>
      <c r="W13" s="326"/>
      <c r="X13" s="326"/>
      <c r="Y13" s="326"/>
      <c r="Z13" s="327"/>
    </row>
    <row r="14" spans="2:26" s="1" customFormat="1" ht="19.5" customHeight="1" x14ac:dyDescent="0.2">
      <c r="B14" s="271" t="s">
        <v>11</v>
      </c>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3"/>
    </row>
    <row r="15" spans="2:26" s="1" customFormat="1" ht="19.5" customHeight="1" x14ac:dyDescent="0.2">
      <c r="B15" s="316" t="s">
        <v>377</v>
      </c>
      <c r="C15" s="317"/>
      <c r="D15" s="317"/>
      <c r="E15" s="317"/>
      <c r="F15" s="317"/>
      <c r="G15" s="317"/>
      <c r="H15" s="317"/>
      <c r="I15" s="317"/>
      <c r="J15" s="317"/>
      <c r="K15" s="317"/>
      <c r="L15" s="317"/>
      <c r="M15" s="317"/>
      <c r="N15" s="317"/>
      <c r="O15" s="317"/>
      <c r="P15" s="317"/>
      <c r="Q15" s="317"/>
      <c r="R15" s="317"/>
      <c r="S15" s="317"/>
      <c r="T15" s="317"/>
      <c r="U15" s="317"/>
      <c r="V15" s="317"/>
      <c r="W15" s="317"/>
      <c r="X15" s="317"/>
      <c r="Y15" s="317"/>
      <c r="Z15" s="318"/>
    </row>
    <row r="16" spans="2:26" s="1" customFormat="1" ht="19.5" customHeight="1" x14ac:dyDescent="0.2">
      <c r="B16" s="319"/>
      <c r="C16" s="320"/>
      <c r="D16" s="320"/>
      <c r="E16" s="320"/>
      <c r="F16" s="320"/>
      <c r="G16" s="320"/>
      <c r="H16" s="320"/>
      <c r="I16" s="320"/>
      <c r="J16" s="320"/>
      <c r="K16" s="320"/>
      <c r="L16" s="320"/>
      <c r="M16" s="320"/>
      <c r="N16" s="320"/>
      <c r="O16" s="320"/>
      <c r="P16" s="320"/>
      <c r="Q16" s="320"/>
      <c r="R16" s="320"/>
      <c r="S16" s="320"/>
      <c r="T16" s="320"/>
      <c r="U16" s="320"/>
      <c r="V16" s="320"/>
      <c r="W16" s="320"/>
      <c r="X16" s="320"/>
      <c r="Y16" s="320"/>
      <c r="Z16" s="321"/>
    </row>
    <row r="17" spans="2:30" s="1" customFormat="1" ht="9.9499999999999993" customHeight="1" x14ac:dyDescent="0.2">
      <c r="B17" s="313"/>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5"/>
    </row>
    <row r="18" spans="2:30" s="1" customFormat="1" ht="19.5" customHeight="1" x14ac:dyDescent="0.2">
      <c r="B18" s="271" t="s">
        <v>13</v>
      </c>
      <c r="C18" s="272"/>
      <c r="D18" s="272"/>
      <c r="E18" s="272"/>
      <c r="F18" s="272"/>
      <c r="G18" s="272"/>
      <c r="H18" s="272"/>
      <c r="I18" s="272"/>
      <c r="J18" s="273"/>
      <c r="K18" s="271" t="s">
        <v>14</v>
      </c>
      <c r="L18" s="272"/>
      <c r="M18" s="272"/>
      <c r="N18" s="272"/>
      <c r="O18" s="272"/>
      <c r="P18" s="272"/>
      <c r="Q18" s="272"/>
      <c r="R18" s="272"/>
      <c r="S18" s="272"/>
      <c r="T18" s="272"/>
      <c r="U18" s="272"/>
      <c r="V18" s="272"/>
      <c r="W18" s="272"/>
      <c r="X18" s="272"/>
      <c r="Y18" s="272"/>
      <c r="Z18" s="273"/>
    </row>
    <row r="19" spans="2:30" s="1" customFormat="1" ht="19.5" customHeight="1" x14ac:dyDescent="0.2">
      <c r="B19" s="322" t="s">
        <v>15</v>
      </c>
      <c r="C19" s="323"/>
      <c r="D19" s="323"/>
      <c r="E19" s="323"/>
      <c r="F19" s="323"/>
      <c r="G19" s="323"/>
      <c r="H19" s="323"/>
      <c r="I19" s="323"/>
      <c r="J19" s="324"/>
      <c r="K19" s="322" t="s">
        <v>16</v>
      </c>
      <c r="L19" s="323"/>
      <c r="M19" s="323"/>
      <c r="N19" s="323"/>
      <c r="O19" s="323"/>
      <c r="P19" s="323"/>
      <c r="Q19" s="323"/>
      <c r="R19" s="323"/>
      <c r="S19" s="323"/>
      <c r="T19" s="323"/>
      <c r="U19" s="323"/>
      <c r="V19" s="323"/>
      <c r="W19" s="323"/>
      <c r="X19" s="323"/>
      <c r="Y19" s="323"/>
      <c r="Z19" s="324"/>
    </row>
    <row r="20" spans="2:30" s="1" customFormat="1" ht="19.5" customHeight="1" x14ac:dyDescent="0.2">
      <c r="B20" s="322">
        <v>0</v>
      </c>
      <c r="C20" s="323"/>
      <c r="D20" s="323"/>
      <c r="E20" s="323"/>
      <c r="F20" s="323"/>
      <c r="G20" s="323"/>
      <c r="H20" s="323"/>
      <c r="I20" s="323"/>
      <c r="J20" s="324"/>
      <c r="K20" s="322" t="s">
        <v>17</v>
      </c>
      <c r="L20" s="323"/>
      <c r="M20" s="323"/>
      <c r="N20" s="323"/>
      <c r="O20" s="323"/>
      <c r="P20" s="323"/>
      <c r="Q20" s="323"/>
      <c r="R20" s="323"/>
      <c r="S20" s="323"/>
      <c r="T20" s="323"/>
      <c r="U20" s="323"/>
      <c r="V20" s="323"/>
      <c r="W20" s="323"/>
      <c r="X20" s="323"/>
      <c r="Y20" s="323"/>
      <c r="Z20" s="324"/>
    </row>
    <row r="21" spans="2:30" s="1" customFormat="1" ht="19.5" customHeight="1" x14ac:dyDescent="0.2">
      <c r="B21" s="322">
        <v>1</v>
      </c>
      <c r="C21" s="323"/>
      <c r="D21" s="323"/>
      <c r="E21" s="323"/>
      <c r="F21" s="323"/>
      <c r="G21" s="323"/>
      <c r="H21" s="323"/>
      <c r="I21" s="323"/>
      <c r="J21" s="324"/>
      <c r="K21" s="322" t="s">
        <v>18</v>
      </c>
      <c r="L21" s="323"/>
      <c r="M21" s="323"/>
      <c r="N21" s="323"/>
      <c r="O21" s="323"/>
      <c r="P21" s="323"/>
      <c r="Q21" s="323"/>
      <c r="R21" s="323"/>
      <c r="S21" s="323"/>
      <c r="T21" s="323"/>
      <c r="U21" s="323"/>
      <c r="V21" s="323"/>
      <c r="W21" s="323"/>
      <c r="X21" s="323"/>
      <c r="Y21" s="323"/>
      <c r="Z21" s="324"/>
    </row>
    <row r="22" spans="2:30" s="1" customFormat="1" ht="19.5" customHeight="1" x14ac:dyDescent="0.2">
      <c r="B22" s="636"/>
      <c r="C22" s="637"/>
      <c r="D22" s="637"/>
      <c r="E22" s="637"/>
      <c r="F22" s="637"/>
      <c r="G22" s="637"/>
      <c r="H22" s="637"/>
      <c r="I22" s="637"/>
      <c r="J22" s="637"/>
      <c r="K22" s="637"/>
      <c r="L22" s="637"/>
      <c r="M22" s="637"/>
      <c r="N22" s="637"/>
      <c r="O22" s="637"/>
      <c r="P22" s="637"/>
      <c r="Q22" s="637"/>
      <c r="R22" s="637"/>
      <c r="S22" s="637"/>
      <c r="T22" s="637"/>
      <c r="U22" s="637"/>
      <c r="V22" s="637"/>
      <c r="W22" s="637"/>
      <c r="X22" s="637"/>
      <c r="Y22" s="637"/>
      <c r="Z22" s="638"/>
    </row>
    <row r="23" spans="2:30" s="1" customFormat="1" ht="19.5" customHeight="1" x14ac:dyDescent="0.2">
      <c r="B23" s="271" t="s">
        <v>1892</v>
      </c>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3"/>
    </row>
    <row r="24" spans="2:30" s="1" customFormat="1" ht="9.9499999999999993" customHeight="1" x14ac:dyDescent="0.2">
      <c r="B24" s="636"/>
      <c r="C24" s="637"/>
      <c r="D24" s="637"/>
      <c r="E24" s="637"/>
      <c r="F24" s="637"/>
      <c r="G24" s="637"/>
      <c r="H24" s="637"/>
      <c r="I24" s="637"/>
      <c r="J24" s="637"/>
      <c r="K24" s="637"/>
      <c r="L24" s="637"/>
      <c r="M24" s="637"/>
      <c r="N24" s="637"/>
      <c r="O24" s="637"/>
      <c r="P24" s="637"/>
      <c r="Q24" s="637"/>
      <c r="R24" s="637"/>
      <c r="S24" s="637"/>
      <c r="T24" s="637"/>
      <c r="U24" s="637"/>
      <c r="V24" s="637"/>
      <c r="W24" s="637"/>
      <c r="X24" s="637"/>
      <c r="Y24" s="637"/>
      <c r="Z24" s="638"/>
    </row>
    <row r="25" spans="2:30" s="1" customFormat="1" ht="48" customHeight="1" thickBot="1" x14ac:dyDescent="0.25">
      <c r="B25" s="719" t="s">
        <v>19</v>
      </c>
      <c r="C25" s="719"/>
      <c r="D25" s="719"/>
      <c r="E25" s="447" t="s">
        <v>809</v>
      </c>
      <c r="F25" s="448"/>
      <c r="G25" s="712"/>
      <c r="H25" s="207" t="s">
        <v>815</v>
      </c>
      <c r="I25" s="713" t="s">
        <v>20</v>
      </c>
      <c r="J25" s="714"/>
      <c r="K25" s="715"/>
      <c r="L25" s="450" t="s">
        <v>3417</v>
      </c>
      <c r="M25" s="451"/>
      <c r="N25" s="466" t="s">
        <v>21</v>
      </c>
      <c r="O25" s="652"/>
      <c r="P25" s="450" t="s">
        <v>811</v>
      </c>
      <c r="Q25" s="451"/>
      <c r="R25" s="450" t="s">
        <v>22</v>
      </c>
      <c r="S25" s="451"/>
      <c r="T25" s="450" t="s">
        <v>23</v>
      </c>
      <c r="U25" s="451"/>
      <c r="V25" s="450" t="s">
        <v>3425</v>
      </c>
      <c r="W25" s="451"/>
      <c r="X25" s="450" t="s">
        <v>3426</v>
      </c>
      <c r="Y25" s="470"/>
      <c r="Z25" s="451"/>
    </row>
    <row r="26" spans="2:30" s="1" customFormat="1" ht="19.5" customHeight="1" x14ac:dyDescent="0.2">
      <c r="B26" s="720" t="s">
        <v>1321</v>
      </c>
      <c r="C26" s="720"/>
      <c r="D26" s="720"/>
      <c r="E26" s="405" t="s">
        <v>2383</v>
      </c>
      <c r="F26" s="406"/>
      <c r="G26" s="407"/>
      <c r="H26" s="154">
        <v>68</v>
      </c>
      <c r="I26" s="716">
        <v>5</v>
      </c>
      <c r="J26" s="717"/>
      <c r="K26" s="718"/>
      <c r="L26" s="420">
        <f>Q74</f>
        <v>0</v>
      </c>
      <c r="M26" s="422"/>
      <c r="N26" s="452">
        <v>5</v>
      </c>
      <c r="O26" s="630"/>
      <c r="P26" s="420">
        <f>Q75</f>
        <v>0</v>
      </c>
      <c r="Q26" s="422"/>
      <c r="R26" s="711">
        <f>Q77</f>
        <v>4</v>
      </c>
      <c r="S26" s="711"/>
      <c r="T26" s="420">
        <f>Q76</f>
        <v>4</v>
      </c>
      <c r="U26" s="421"/>
      <c r="V26" s="696">
        <f>R26/(I26-L26)*100</f>
        <v>80</v>
      </c>
      <c r="W26" s="696"/>
      <c r="X26" s="698">
        <f>T26/(N26-P26)*100</f>
        <v>80</v>
      </c>
      <c r="Y26" s="699"/>
      <c r="Z26" s="700"/>
      <c r="AD26"/>
    </row>
    <row r="27" spans="2:30" s="1" customFormat="1" ht="19.5" customHeight="1" x14ac:dyDescent="0.2">
      <c r="B27" s="499" t="s">
        <v>1322</v>
      </c>
      <c r="C27" s="499"/>
      <c r="D27" s="499"/>
      <c r="E27" s="313" t="s">
        <v>2389</v>
      </c>
      <c r="F27" s="314"/>
      <c r="G27" s="315"/>
      <c r="H27" s="122">
        <v>78</v>
      </c>
      <c r="I27" s="458">
        <v>8</v>
      </c>
      <c r="J27" s="458"/>
      <c r="K27" s="458"/>
      <c r="L27" s="271">
        <f>Q89</f>
        <v>0</v>
      </c>
      <c r="M27" s="273"/>
      <c r="N27" s="454">
        <v>4</v>
      </c>
      <c r="O27" s="483"/>
      <c r="P27" s="271">
        <f>Q90</f>
        <v>0</v>
      </c>
      <c r="Q27" s="273"/>
      <c r="R27" s="697">
        <f>Q92</f>
        <v>8</v>
      </c>
      <c r="S27" s="697"/>
      <c r="T27" s="267">
        <f>Q91</f>
        <v>4</v>
      </c>
      <c r="U27" s="271"/>
      <c r="V27" s="696">
        <f t="shared" ref="V27:V60" si="0">R27/(I27-L27)*100</f>
        <v>100</v>
      </c>
      <c r="W27" s="696"/>
      <c r="X27" s="267">
        <f t="shared" ref="X27:X60" si="1">T27/(N27-P27)*100</f>
        <v>100</v>
      </c>
      <c r="Y27" s="267"/>
      <c r="Z27" s="267"/>
      <c r="AD27"/>
    </row>
    <row r="28" spans="2:30" s="1" customFormat="1" ht="19.5" customHeight="1" x14ac:dyDescent="0.2">
      <c r="B28" s="499" t="s">
        <v>1323</v>
      </c>
      <c r="C28" s="499"/>
      <c r="D28" s="499"/>
      <c r="E28" s="313" t="s">
        <v>2398</v>
      </c>
      <c r="F28" s="314"/>
      <c r="G28" s="315"/>
      <c r="H28" s="122">
        <v>93</v>
      </c>
      <c r="I28" s="458">
        <v>3</v>
      </c>
      <c r="J28" s="458"/>
      <c r="K28" s="458"/>
      <c r="L28" s="271">
        <f>Q97</f>
        <v>0</v>
      </c>
      <c r="M28" s="273"/>
      <c r="N28" s="454">
        <v>3</v>
      </c>
      <c r="O28" s="483"/>
      <c r="P28" s="271">
        <f>Q98</f>
        <v>0</v>
      </c>
      <c r="Q28" s="272"/>
      <c r="R28" s="697">
        <f>Q100</f>
        <v>3</v>
      </c>
      <c r="S28" s="697"/>
      <c r="T28" s="267">
        <f>Q99</f>
        <v>3</v>
      </c>
      <c r="U28" s="271"/>
      <c r="V28" s="696">
        <f t="shared" si="0"/>
        <v>100</v>
      </c>
      <c r="W28" s="696"/>
      <c r="X28" s="267">
        <f t="shared" si="1"/>
        <v>100</v>
      </c>
      <c r="Y28" s="267"/>
      <c r="Z28" s="267"/>
      <c r="AD28"/>
    </row>
    <row r="29" spans="2:30" s="1" customFormat="1" ht="19.5" customHeight="1" x14ac:dyDescent="0.2">
      <c r="B29" s="499" t="s">
        <v>1324</v>
      </c>
      <c r="C29" s="499"/>
      <c r="D29" s="499"/>
      <c r="E29" s="313" t="s">
        <v>2771</v>
      </c>
      <c r="F29" s="314"/>
      <c r="G29" s="315"/>
      <c r="H29" s="122">
        <v>101</v>
      </c>
      <c r="I29" s="458">
        <v>7</v>
      </c>
      <c r="J29" s="458"/>
      <c r="K29" s="458"/>
      <c r="L29" s="271">
        <f>Q109</f>
        <v>0</v>
      </c>
      <c r="M29" s="273"/>
      <c r="N29" s="454">
        <v>5</v>
      </c>
      <c r="O29" s="483"/>
      <c r="P29" s="271">
        <f>Q110</f>
        <v>0</v>
      </c>
      <c r="Q29" s="272"/>
      <c r="R29" s="697">
        <f>Q112</f>
        <v>7</v>
      </c>
      <c r="S29" s="697"/>
      <c r="T29" s="267">
        <f>Q111</f>
        <v>5</v>
      </c>
      <c r="U29" s="271"/>
      <c r="V29" s="696">
        <f t="shared" si="0"/>
        <v>100</v>
      </c>
      <c r="W29" s="696"/>
      <c r="X29" s="267">
        <f t="shared" si="1"/>
        <v>100</v>
      </c>
      <c r="Y29" s="267"/>
      <c r="Z29" s="267"/>
      <c r="AD29"/>
    </row>
    <row r="30" spans="2:30" s="1" customFormat="1" ht="19.5" customHeight="1" x14ac:dyDescent="0.2">
      <c r="B30" s="499" t="s">
        <v>1325</v>
      </c>
      <c r="C30" s="499"/>
      <c r="D30" s="499"/>
      <c r="E30" s="313" t="s">
        <v>2410</v>
      </c>
      <c r="F30" s="314"/>
      <c r="G30" s="315"/>
      <c r="H30" s="122">
        <v>113</v>
      </c>
      <c r="I30" s="458">
        <v>7</v>
      </c>
      <c r="J30" s="458"/>
      <c r="K30" s="458"/>
      <c r="L30" s="271">
        <f>Q122</f>
        <v>0</v>
      </c>
      <c r="M30" s="273"/>
      <c r="N30" s="454">
        <v>1</v>
      </c>
      <c r="O30" s="483"/>
      <c r="P30" s="271">
        <f>Q123</f>
        <v>0</v>
      </c>
      <c r="Q30" s="273"/>
      <c r="R30" s="697">
        <f>Q125</f>
        <v>7</v>
      </c>
      <c r="S30" s="697"/>
      <c r="T30" s="267">
        <f>Q124</f>
        <v>1</v>
      </c>
      <c r="U30" s="271"/>
      <c r="V30" s="696">
        <f t="shared" si="0"/>
        <v>100</v>
      </c>
      <c r="W30" s="696"/>
      <c r="X30" s="267">
        <f t="shared" si="1"/>
        <v>100</v>
      </c>
      <c r="Y30" s="267"/>
      <c r="Z30" s="267"/>
      <c r="AD30"/>
    </row>
    <row r="31" spans="2:30" s="1" customFormat="1" ht="19.5" customHeight="1" x14ac:dyDescent="0.2">
      <c r="B31" s="499" t="s">
        <v>1326</v>
      </c>
      <c r="C31" s="499"/>
      <c r="D31" s="499"/>
      <c r="E31" s="313" t="s">
        <v>2414</v>
      </c>
      <c r="F31" s="314"/>
      <c r="G31" s="315"/>
      <c r="H31" s="122">
        <v>126</v>
      </c>
      <c r="I31" s="458">
        <v>1</v>
      </c>
      <c r="J31" s="458"/>
      <c r="K31" s="458"/>
      <c r="L31" s="271">
        <f>Q128</f>
        <v>0</v>
      </c>
      <c r="M31" s="273"/>
      <c r="N31" s="454">
        <v>1</v>
      </c>
      <c r="O31" s="483"/>
      <c r="P31" s="271">
        <f>Q129</f>
        <v>0</v>
      </c>
      <c r="Q31" s="273"/>
      <c r="R31" s="697">
        <f>Q131</f>
        <v>1</v>
      </c>
      <c r="S31" s="697"/>
      <c r="T31" s="267">
        <f>Q130</f>
        <v>1</v>
      </c>
      <c r="U31" s="271"/>
      <c r="V31" s="696">
        <f t="shared" si="0"/>
        <v>100</v>
      </c>
      <c r="W31" s="696"/>
      <c r="X31" s="267">
        <f t="shared" si="1"/>
        <v>100</v>
      </c>
      <c r="Y31" s="267"/>
      <c r="Z31" s="267"/>
      <c r="AD31"/>
    </row>
    <row r="32" spans="2:30" s="1" customFormat="1" ht="19.5" customHeight="1" x14ac:dyDescent="0.2">
      <c r="B32" s="499" t="s">
        <v>1327</v>
      </c>
      <c r="C32" s="499"/>
      <c r="D32" s="499"/>
      <c r="E32" s="313" t="s">
        <v>2772</v>
      </c>
      <c r="F32" s="314"/>
      <c r="G32" s="315"/>
      <c r="H32" s="122">
        <v>132</v>
      </c>
      <c r="I32" s="458">
        <v>15</v>
      </c>
      <c r="J32" s="458"/>
      <c r="K32" s="458"/>
      <c r="L32" s="271">
        <f>Q148</f>
        <v>0</v>
      </c>
      <c r="M32" s="273"/>
      <c r="N32" s="454">
        <v>9</v>
      </c>
      <c r="O32" s="483"/>
      <c r="P32" s="271">
        <f>Q149</f>
        <v>0</v>
      </c>
      <c r="Q32" s="273"/>
      <c r="R32" s="697">
        <f>Q151</f>
        <v>15</v>
      </c>
      <c r="S32" s="697"/>
      <c r="T32" s="267">
        <f>Q150</f>
        <v>9</v>
      </c>
      <c r="U32" s="271"/>
      <c r="V32" s="696">
        <f t="shared" si="0"/>
        <v>100</v>
      </c>
      <c r="W32" s="696"/>
      <c r="X32" s="267">
        <f t="shared" si="1"/>
        <v>100</v>
      </c>
      <c r="Y32" s="267"/>
      <c r="Z32" s="267"/>
      <c r="AD32"/>
    </row>
    <row r="33" spans="2:30" s="1" customFormat="1" ht="19.5" customHeight="1" x14ac:dyDescent="0.2">
      <c r="B33" s="499" t="s">
        <v>1328</v>
      </c>
      <c r="C33" s="499"/>
      <c r="D33" s="499"/>
      <c r="E33" s="313" t="s">
        <v>2432</v>
      </c>
      <c r="F33" s="314"/>
      <c r="G33" s="315"/>
      <c r="H33" s="122">
        <v>152</v>
      </c>
      <c r="I33" s="458">
        <v>7</v>
      </c>
      <c r="J33" s="458"/>
      <c r="K33" s="458"/>
      <c r="L33" s="271">
        <f>Q160</f>
        <v>0</v>
      </c>
      <c r="M33" s="273"/>
      <c r="N33" s="454">
        <v>6</v>
      </c>
      <c r="O33" s="483"/>
      <c r="P33" s="271">
        <f>Q161</f>
        <v>0</v>
      </c>
      <c r="Q33" s="273"/>
      <c r="R33" s="697">
        <f>Q163</f>
        <v>7</v>
      </c>
      <c r="S33" s="697"/>
      <c r="T33" s="267">
        <f>Q162</f>
        <v>6</v>
      </c>
      <c r="U33" s="271"/>
      <c r="V33" s="696">
        <f t="shared" si="0"/>
        <v>100</v>
      </c>
      <c r="W33" s="696"/>
      <c r="X33" s="267">
        <f t="shared" si="1"/>
        <v>100</v>
      </c>
      <c r="Y33" s="267"/>
      <c r="Z33" s="267"/>
      <c r="AD33"/>
    </row>
    <row r="34" spans="2:30" s="1" customFormat="1" ht="19.5" customHeight="1" x14ac:dyDescent="0.2">
      <c r="B34" s="499" t="s">
        <v>1329</v>
      </c>
      <c r="C34" s="499"/>
      <c r="D34" s="499"/>
      <c r="E34" s="313" t="s">
        <v>2444</v>
      </c>
      <c r="F34" s="314"/>
      <c r="G34" s="315"/>
      <c r="H34" s="122">
        <v>164</v>
      </c>
      <c r="I34" s="458">
        <v>6</v>
      </c>
      <c r="J34" s="458"/>
      <c r="K34" s="458"/>
      <c r="L34" s="271">
        <f>Q171</f>
        <v>0</v>
      </c>
      <c r="M34" s="273"/>
      <c r="N34" s="454">
        <v>4</v>
      </c>
      <c r="O34" s="483"/>
      <c r="P34" s="271">
        <f>Q172</f>
        <v>0</v>
      </c>
      <c r="Q34" s="273"/>
      <c r="R34" s="697">
        <f>Q174</f>
        <v>6</v>
      </c>
      <c r="S34" s="697"/>
      <c r="T34" s="267">
        <f>Q173</f>
        <v>4</v>
      </c>
      <c r="U34" s="271"/>
      <c r="V34" s="696">
        <f t="shared" si="0"/>
        <v>100</v>
      </c>
      <c r="W34" s="696"/>
      <c r="X34" s="267">
        <f t="shared" si="1"/>
        <v>100</v>
      </c>
      <c r="Y34" s="267"/>
      <c r="Z34" s="267"/>
      <c r="AD34"/>
    </row>
    <row r="35" spans="2:30" s="1" customFormat="1" ht="19.5" customHeight="1" x14ac:dyDescent="0.2">
      <c r="B35" s="499" t="s">
        <v>1330</v>
      </c>
      <c r="C35" s="499"/>
      <c r="D35" s="499"/>
      <c r="E35" s="313" t="s">
        <v>2452</v>
      </c>
      <c r="F35" s="314"/>
      <c r="G35" s="315"/>
      <c r="H35" s="122">
        <v>176</v>
      </c>
      <c r="I35" s="458">
        <v>27</v>
      </c>
      <c r="J35" s="458"/>
      <c r="K35" s="458"/>
      <c r="L35" s="271">
        <f>Q205</f>
        <v>0</v>
      </c>
      <c r="M35" s="273"/>
      <c r="N35" s="454">
        <v>2</v>
      </c>
      <c r="O35" s="483"/>
      <c r="P35" s="271">
        <f>Q206</f>
        <v>0</v>
      </c>
      <c r="Q35" s="273"/>
      <c r="R35" s="697">
        <f>Q208</f>
        <v>27</v>
      </c>
      <c r="S35" s="697"/>
      <c r="T35" s="267">
        <f>Q207</f>
        <v>2</v>
      </c>
      <c r="U35" s="271"/>
      <c r="V35" s="696">
        <f t="shared" si="0"/>
        <v>100</v>
      </c>
      <c r="W35" s="696"/>
      <c r="X35" s="267">
        <f t="shared" si="1"/>
        <v>100</v>
      </c>
      <c r="Y35" s="267"/>
      <c r="Z35" s="267"/>
      <c r="AD35"/>
    </row>
    <row r="36" spans="2:30" s="1" customFormat="1" ht="19.5" customHeight="1" x14ac:dyDescent="0.2">
      <c r="B36" s="499" t="s">
        <v>1331</v>
      </c>
      <c r="C36" s="499"/>
      <c r="D36" s="499"/>
      <c r="E36" s="313" t="s">
        <v>2480</v>
      </c>
      <c r="F36" s="314"/>
      <c r="G36" s="315"/>
      <c r="H36" s="122">
        <v>209</v>
      </c>
      <c r="I36" s="458">
        <v>18</v>
      </c>
      <c r="J36" s="458"/>
      <c r="K36" s="458"/>
      <c r="L36" s="271">
        <f>Q228</f>
        <v>0</v>
      </c>
      <c r="M36" s="273"/>
      <c r="N36" s="454">
        <v>1</v>
      </c>
      <c r="O36" s="483"/>
      <c r="P36" s="271">
        <f>Q229</f>
        <v>0</v>
      </c>
      <c r="Q36" s="273"/>
      <c r="R36" s="697">
        <f>Q231</f>
        <v>18</v>
      </c>
      <c r="S36" s="697"/>
      <c r="T36" s="267">
        <f>Q230</f>
        <v>1</v>
      </c>
      <c r="U36" s="271"/>
      <c r="V36" s="696">
        <f t="shared" si="0"/>
        <v>100</v>
      </c>
      <c r="W36" s="696"/>
      <c r="X36" s="267">
        <f t="shared" si="1"/>
        <v>100</v>
      </c>
      <c r="Y36" s="267"/>
      <c r="Z36" s="267"/>
      <c r="AD36"/>
    </row>
    <row r="37" spans="2:30" s="1" customFormat="1" ht="19.5" customHeight="1" x14ac:dyDescent="0.2">
      <c r="B37" s="499" t="s">
        <v>1332</v>
      </c>
      <c r="C37" s="499"/>
      <c r="D37" s="499"/>
      <c r="E37" s="313" t="s">
        <v>2499</v>
      </c>
      <c r="F37" s="314"/>
      <c r="G37" s="315"/>
      <c r="H37" s="122">
        <v>232</v>
      </c>
      <c r="I37" s="458">
        <v>16</v>
      </c>
      <c r="J37" s="458"/>
      <c r="K37" s="458"/>
      <c r="L37" s="271">
        <f>Q251</f>
        <v>0</v>
      </c>
      <c r="M37" s="273"/>
      <c r="N37" s="454">
        <v>6</v>
      </c>
      <c r="O37" s="483"/>
      <c r="P37" s="271">
        <f>Q252</f>
        <v>0</v>
      </c>
      <c r="Q37" s="273"/>
      <c r="R37" s="697">
        <f>Q254</f>
        <v>16</v>
      </c>
      <c r="S37" s="697"/>
      <c r="T37" s="267">
        <f>Q253</f>
        <v>6</v>
      </c>
      <c r="U37" s="271"/>
      <c r="V37" s="696">
        <f t="shared" si="0"/>
        <v>100</v>
      </c>
      <c r="W37" s="696"/>
      <c r="X37" s="267">
        <f t="shared" si="1"/>
        <v>100</v>
      </c>
      <c r="Y37" s="267"/>
      <c r="Z37" s="267"/>
      <c r="AD37"/>
    </row>
    <row r="38" spans="2:30" s="1" customFormat="1" ht="19.5" customHeight="1" x14ac:dyDescent="0.2">
      <c r="B38" s="499" t="s">
        <v>1333</v>
      </c>
      <c r="C38" s="499"/>
      <c r="D38" s="499"/>
      <c r="E38" s="313" t="s">
        <v>2773</v>
      </c>
      <c r="F38" s="314"/>
      <c r="G38" s="315"/>
      <c r="H38" s="122">
        <v>256</v>
      </c>
      <c r="I38" s="458">
        <v>1</v>
      </c>
      <c r="J38" s="458"/>
      <c r="K38" s="458"/>
      <c r="L38" s="271">
        <f>Q258</f>
        <v>0</v>
      </c>
      <c r="M38" s="273"/>
      <c r="N38" s="454">
        <v>0</v>
      </c>
      <c r="O38" s="483"/>
      <c r="P38" s="271">
        <f>Q259</f>
        <v>0</v>
      </c>
      <c r="Q38" s="273"/>
      <c r="R38" s="697">
        <f>Q261</f>
        <v>1</v>
      </c>
      <c r="S38" s="697"/>
      <c r="T38" s="267">
        <f>Q260</f>
        <v>0</v>
      </c>
      <c r="U38" s="271"/>
      <c r="V38" s="696">
        <f t="shared" si="0"/>
        <v>100</v>
      </c>
      <c r="W38" s="696"/>
      <c r="X38" s="267" t="e">
        <f t="shared" si="1"/>
        <v>#DIV/0!</v>
      </c>
      <c r="Y38" s="267"/>
      <c r="Z38" s="267"/>
      <c r="AD38"/>
    </row>
    <row r="39" spans="2:30" s="1" customFormat="1" ht="19.5" customHeight="1" x14ac:dyDescent="0.2">
      <c r="B39" s="499" t="s">
        <v>1334</v>
      </c>
      <c r="C39" s="499"/>
      <c r="D39" s="499"/>
      <c r="E39" s="313" t="s">
        <v>2507</v>
      </c>
      <c r="F39" s="314"/>
      <c r="G39" s="315"/>
      <c r="H39" s="122">
        <v>262</v>
      </c>
      <c r="I39" s="458">
        <v>5</v>
      </c>
      <c r="J39" s="458"/>
      <c r="K39" s="458"/>
      <c r="L39" s="271">
        <f>Q268</f>
        <v>0</v>
      </c>
      <c r="M39" s="273"/>
      <c r="N39" s="454">
        <v>0</v>
      </c>
      <c r="O39" s="483"/>
      <c r="P39" s="271">
        <f>Q269</f>
        <v>0</v>
      </c>
      <c r="Q39" s="273"/>
      <c r="R39" s="697">
        <f>Q271</f>
        <v>5</v>
      </c>
      <c r="S39" s="697"/>
      <c r="T39" s="267">
        <f>Q270</f>
        <v>0</v>
      </c>
      <c r="U39" s="271"/>
      <c r="V39" s="696">
        <f t="shared" si="0"/>
        <v>100</v>
      </c>
      <c r="W39" s="696"/>
      <c r="X39" s="267" t="e">
        <f t="shared" si="1"/>
        <v>#DIV/0!</v>
      </c>
      <c r="Y39" s="267"/>
      <c r="Z39" s="267"/>
      <c r="AD39"/>
    </row>
    <row r="40" spans="2:30" s="1" customFormat="1" ht="19.5" customHeight="1" x14ac:dyDescent="0.2">
      <c r="B40" s="499" t="s">
        <v>820</v>
      </c>
      <c r="C40" s="499"/>
      <c r="D40" s="499"/>
      <c r="E40" s="313" t="s">
        <v>2513</v>
      </c>
      <c r="F40" s="314"/>
      <c r="G40" s="315"/>
      <c r="H40" s="122">
        <v>272</v>
      </c>
      <c r="I40" s="458">
        <v>10</v>
      </c>
      <c r="J40" s="458"/>
      <c r="K40" s="458"/>
      <c r="L40" s="271">
        <f>Q283</f>
        <v>0</v>
      </c>
      <c r="M40" s="273"/>
      <c r="N40" s="454">
        <v>0</v>
      </c>
      <c r="O40" s="483"/>
      <c r="P40" s="271">
        <f>Q284</f>
        <v>0</v>
      </c>
      <c r="Q40" s="273"/>
      <c r="R40" s="697">
        <f>Q286</f>
        <v>10</v>
      </c>
      <c r="S40" s="697"/>
      <c r="T40" s="267">
        <f>Q285</f>
        <v>0</v>
      </c>
      <c r="U40" s="271"/>
      <c r="V40" s="696">
        <f t="shared" si="0"/>
        <v>100</v>
      </c>
      <c r="W40" s="696"/>
      <c r="X40" s="267" t="e">
        <f t="shared" si="1"/>
        <v>#DIV/0!</v>
      </c>
      <c r="Y40" s="267"/>
      <c r="Z40" s="267"/>
      <c r="AD40"/>
    </row>
    <row r="41" spans="2:30" s="1" customFormat="1" ht="19.5" customHeight="1" x14ac:dyDescent="0.2">
      <c r="B41" s="499" t="s">
        <v>1335</v>
      </c>
      <c r="C41" s="499"/>
      <c r="D41" s="499"/>
      <c r="E41" s="313">
        <v>21</v>
      </c>
      <c r="F41" s="314"/>
      <c r="G41" s="315"/>
      <c r="H41" s="122">
        <v>287</v>
      </c>
      <c r="I41" s="458">
        <v>14</v>
      </c>
      <c r="J41" s="458"/>
      <c r="K41" s="458"/>
      <c r="L41" s="271">
        <f>Q302</f>
        <v>0</v>
      </c>
      <c r="M41" s="273"/>
      <c r="N41" s="454">
        <v>0</v>
      </c>
      <c r="O41" s="483"/>
      <c r="P41" s="271">
        <f>Q303</f>
        <v>0</v>
      </c>
      <c r="Q41" s="273"/>
      <c r="R41" s="697">
        <f>Q305</f>
        <v>14</v>
      </c>
      <c r="S41" s="697"/>
      <c r="T41" s="267">
        <f>Q304</f>
        <v>0</v>
      </c>
      <c r="U41" s="271"/>
      <c r="V41" s="696">
        <f t="shared" si="0"/>
        <v>100</v>
      </c>
      <c r="W41" s="696"/>
      <c r="X41" s="267" t="e">
        <f t="shared" si="1"/>
        <v>#DIV/0!</v>
      </c>
      <c r="Y41" s="267"/>
      <c r="Z41" s="267"/>
      <c r="AD41"/>
    </row>
    <row r="42" spans="2:30" s="1" customFormat="1" ht="19.5" customHeight="1" x14ac:dyDescent="0.2">
      <c r="B42" s="499" t="s">
        <v>1336</v>
      </c>
      <c r="C42" s="499"/>
      <c r="D42" s="499"/>
      <c r="E42" s="313" t="s">
        <v>2774</v>
      </c>
      <c r="F42" s="314"/>
      <c r="G42" s="315"/>
      <c r="H42" s="122">
        <v>307</v>
      </c>
      <c r="I42" s="458">
        <v>26</v>
      </c>
      <c r="J42" s="458"/>
      <c r="K42" s="458"/>
      <c r="L42" s="271">
        <f>Q337</f>
        <v>0</v>
      </c>
      <c r="M42" s="273"/>
      <c r="N42" s="454">
        <v>1</v>
      </c>
      <c r="O42" s="483"/>
      <c r="P42" s="271">
        <f>Q338</f>
        <v>0</v>
      </c>
      <c r="Q42" s="273"/>
      <c r="R42" s="697">
        <f>Q340</f>
        <v>26</v>
      </c>
      <c r="S42" s="697"/>
      <c r="T42" s="267">
        <f>Q339</f>
        <v>1</v>
      </c>
      <c r="U42" s="271"/>
      <c r="V42" s="696">
        <f t="shared" si="0"/>
        <v>100</v>
      </c>
      <c r="W42" s="696"/>
      <c r="X42" s="267">
        <f t="shared" si="1"/>
        <v>100</v>
      </c>
      <c r="Y42" s="267"/>
      <c r="Z42" s="267"/>
      <c r="AD42"/>
    </row>
    <row r="43" spans="2:30" s="1" customFormat="1" ht="19.5" customHeight="1" x14ac:dyDescent="0.2">
      <c r="B43" s="499" t="s">
        <v>565</v>
      </c>
      <c r="C43" s="499"/>
      <c r="D43" s="499"/>
      <c r="E43" s="313" t="s">
        <v>2775</v>
      </c>
      <c r="F43" s="314"/>
      <c r="G43" s="315"/>
      <c r="H43" s="122">
        <v>342</v>
      </c>
      <c r="I43" s="458">
        <v>6</v>
      </c>
      <c r="J43" s="458"/>
      <c r="K43" s="458"/>
      <c r="L43" s="271">
        <f>Q350</f>
        <v>0</v>
      </c>
      <c r="M43" s="273"/>
      <c r="N43" s="454">
        <v>0</v>
      </c>
      <c r="O43" s="483"/>
      <c r="P43" s="271">
        <f>Q351</f>
        <v>0</v>
      </c>
      <c r="Q43" s="273"/>
      <c r="R43" s="697">
        <f>Q353</f>
        <v>6</v>
      </c>
      <c r="S43" s="697"/>
      <c r="T43" s="267">
        <f>Q352</f>
        <v>0</v>
      </c>
      <c r="U43" s="271"/>
      <c r="V43" s="696">
        <f t="shared" si="0"/>
        <v>100</v>
      </c>
      <c r="W43" s="696"/>
      <c r="X43" s="267" t="e">
        <f t="shared" si="1"/>
        <v>#DIV/0!</v>
      </c>
      <c r="Y43" s="267"/>
      <c r="Z43" s="267"/>
      <c r="AD43"/>
    </row>
    <row r="44" spans="2:30" s="1" customFormat="1" ht="19.5" customHeight="1" x14ac:dyDescent="0.2">
      <c r="B44" s="499" t="s">
        <v>1337</v>
      </c>
      <c r="C44" s="499"/>
      <c r="D44" s="499"/>
      <c r="E44" s="313" t="s">
        <v>2549</v>
      </c>
      <c r="F44" s="314"/>
      <c r="G44" s="315"/>
      <c r="H44" s="122">
        <v>355</v>
      </c>
      <c r="I44" s="458">
        <v>32</v>
      </c>
      <c r="J44" s="458"/>
      <c r="K44" s="458"/>
      <c r="L44" s="271">
        <f>Q393</f>
        <v>0</v>
      </c>
      <c r="M44" s="273"/>
      <c r="N44" s="454">
        <v>2</v>
      </c>
      <c r="O44" s="483"/>
      <c r="P44" s="271">
        <f>Q394</f>
        <v>0</v>
      </c>
      <c r="Q44" s="273"/>
      <c r="R44" s="697">
        <f>Q396</f>
        <v>32</v>
      </c>
      <c r="S44" s="697"/>
      <c r="T44" s="267">
        <f>Q395</f>
        <v>2</v>
      </c>
      <c r="U44" s="271"/>
      <c r="V44" s="696">
        <f t="shared" si="0"/>
        <v>100</v>
      </c>
      <c r="W44" s="696"/>
      <c r="X44" s="267">
        <f t="shared" si="1"/>
        <v>100</v>
      </c>
      <c r="Y44" s="267"/>
      <c r="Z44" s="267"/>
      <c r="AD44"/>
    </row>
    <row r="45" spans="2:30" s="1" customFormat="1" ht="19.5" customHeight="1" x14ac:dyDescent="0.2">
      <c r="B45" s="499" t="s">
        <v>1338</v>
      </c>
      <c r="C45" s="499"/>
      <c r="D45" s="499"/>
      <c r="E45" s="313" t="s">
        <v>2776</v>
      </c>
      <c r="F45" s="314"/>
      <c r="G45" s="315"/>
      <c r="H45" s="122">
        <v>398</v>
      </c>
      <c r="I45" s="458">
        <v>1</v>
      </c>
      <c r="J45" s="458"/>
      <c r="K45" s="458"/>
      <c r="L45" s="271">
        <f>Q400</f>
        <v>0</v>
      </c>
      <c r="M45" s="273"/>
      <c r="N45" s="454">
        <v>1</v>
      </c>
      <c r="O45" s="483"/>
      <c r="P45" s="271">
        <f>Q401</f>
        <v>0</v>
      </c>
      <c r="Q45" s="273"/>
      <c r="R45" s="697">
        <f>Q403</f>
        <v>1</v>
      </c>
      <c r="S45" s="697"/>
      <c r="T45" s="267">
        <f>Q402</f>
        <v>1</v>
      </c>
      <c r="U45" s="271"/>
      <c r="V45" s="696">
        <f t="shared" si="0"/>
        <v>100</v>
      </c>
      <c r="W45" s="696"/>
      <c r="X45" s="267">
        <f t="shared" si="1"/>
        <v>100</v>
      </c>
      <c r="Y45" s="267"/>
      <c r="Z45" s="267"/>
      <c r="AD45"/>
    </row>
    <row r="46" spans="2:30" s="1" customFormat="1" ht="19.5" customHeight="1" x14ac:dyDescent="0.2">
      <c r="B46" s="499" t="s">
        <v>1339</v>
      </c>
      <c r="C46" s="499"/>
      <c r="D46" s="499"/>
      <c r="E46" s="313" t="s">
        <v>2777</v>
      </c>
      <c r="F46" s="314"/>
      <c r="G46" s="315"/>
      <c r="H46" s="122">
        <v>405</v>
      </c>
      <c r="I46" s="458">
        <v>6</v>
      </c>
      <c r="J46" s="458"/>
      <c r="K46" s="458"/>
      <c r="L46" s="271">
        <f>Q413</f>
        <v>0</v>
      </c>
      <c r="M46" s="273"/>
      <c r="N46" s="454">
        <v>1</v>
      </c>
      <c r="O46" s="483"/>
      <c r="P46" s="271">
        <f>Q414</f>
        <v>0</v>
      </c>
      <c r="Q46" s="273"/>
      <c r="R46" s="697">
        <f>Q416</f>
        <v>6</v>
      </c>
      <c r="S46" s="697"/>
      <c r="T46" s="267">
        <f>Q415</f>
        <v>1</v>
      </c>
      <c r="U46" s="271"/>
      <c r="V46" s="696">
        <f t="shared" si="0"/>
        <v>100</v>
      </c>
      <c r="W46" s="696"/>
      <c r="X46" s="267">
        <f t="shared" si="1"/>
        <v>100</v>
      </c>
      <c r="Y46" s="267"/>
      <c r="Z46" s="267"/>
      <c r="AD46"/>
    </row>
    <row r="47" spans="2:30" s="1" customFormat="1" ht="19.5" customHeight="1" x14ac:dyDescent="0.2">
      <c r="B47" s="499" t="s">
        <v>1340</v>
      </c>
      <c r="C47" s="499"/>
      <c r="D47" s="499"/>
      <c r="E47" s="313" t="s">
        <v>2778</v>
      </c>
      <c r="F47" s="314"/>
      <c r="G47" s="315"/>
      <c r="H47" s="122">
        <v>419</v>
      </c>
      <c r="I47" s="458">
        <v>9</v>
      </c>
      <c r="J47" s="458"/>
      <c r="K47" s="458"/>
      <c r="L47" s="271">
        <f>Q430</f>
        <v>0</v>
      </c>
      <c r="M47" s="273"/>
      <c r="N47" s="454">
        <v>1</v>
      </c>
      <c r="O47" s="483"/>
      <c r="P47" s="271">
        <f>Q431</f>
        <v>0</v>
      </c>
      <c r="Q47" s="273"/>
      <c r="R47" s="697">
        <f>Q433</f>
        <v>9</v>
      </c>
      <c r="S47" s="697"/>
      <c r="T47" s="267">
        <f>Q432</f>
        <v>1</v>
      </c>
      <c r="U47" s="271"/>
      <c r="V47" s="696">
        <f t="shared" si="0"/>
        <v>100</v>
      </c>
      <c r="W47" s="696"/>
      <c r="X47" s="267">
        <f t="shared" si="1"/>
        <v>100</v>
      </c>
      <c r="Y47" s="267"/>
      <c r="Z47" s="267"/>
      <c r="AD47"/>
    </row>
    <row r="48" spans="2:30" s="1" customFormat="1" ht="19.5" customHeight="1" x14ac:dyDescent="0.2">
      <c r="B48" s="499" t="s">
        <v>411</v>
      </c>
      <c r="C48" s="499"/>
      <c r="D48" s="499"/>
      <c r="E48" s="313" t="s">
        <v>2578</v>
      </c>
      <c r="F48" s="314"/>
      <c r="G48" s="315"/>
      <c r="H48" s="122">
        <v>434</v>
      </c>
      <c r="I48" s="458">
        <v>23</v>
      </c>
      <c r="J48" s="458"/>
      <c r="K48" s="458"/>
      <c r="L48" s="271">
        <f>Q460</f>
        <v>0</v>
      </c>
      <c r="M48" s="273"/>
      <c r="N48" s="454">
        <v>6</v>
      </c>
      <c r="O48" s="483"/>
      <c r="P48" s="271">
        <f>Q461</f>
        <v>0</v>
      </c>
      <c r="Q48" s="273"/>
      <c r="R48" s="697">
        <f>Q463</f>
        <v>23</v>
      </c>
      <c r="S48" s="697"/>
      <c r="T48" s="267">
        <f>Q462</f>
        <v>6</v>
      </c>
      <c r="U48" s="271"/>
      <c r="V48" s="696">
        <f t="shared" si="0"/>
        <v>100</v>
      </c>
      <c r="W48" s="696"/>
      <c r="X48" s="267">
        <f t="shared" si="1"/>
        <v>100</v>
      </c>
      <c r="Y48" s="267"/>
      <c r="Z48" s="267"/>
      <c r="AD48"/>
    </row>
    <row r="49" spans="2:30" s="1" customFormat="1" ht="19.5" customHeight="1" x14ac:dyDescent="0.2">
      <c r="B49" s="499" t="s">
        <v>41</v>
      </c>
      <c r="C49" s="499"/>
      <c r="D49" s="499"/>
      <c r="E49" s="313" t="s">
        <v>2779</v>
      </c>
      <c r="F49" s="314"/>
      <c r="G49" s="315"/>
      <c r="H49" s="122">
        <v>464</v>
      </c>
      <c r="I49" s="458">
        <v>8</v>
      </c>
      <c r="J49" s="458"/>
      <c r="K49" s="458"/>
      <c r="L49" s="271">
        <f>Q473</f>
        <v>0</v>
      </c>
      <c r="M49" s="273"/>
      <c r="N49" s="454">
        <v>0</v>
      </c>
      <c r="O49" s="483"/>
      <c r="P49" s="271">
        <f>Q474</f>
        <v>0</v>
      </c>
      <c r="Q49" s="273"/>
      <c r="R49" s="697">
        <f>Q476</f>
        <v>8</v>
      </c>
      <c r="S49" s="697"/>
      <c r="T49" s="267">
        <f>Q475</f>
        <v>0</v>
      </c>
      <c r="U49" s="271"/>
      <c r="V49" s="696">
        <f t="shared" si="0"/>
        <v>100</v>
      </c>
      <c r="W49" s="696"/>
      <c r="X49" s="267" t="e">
        <f t="shared" si="1"/>
        <v>#DIV/0!</v>
      </c>
      <c r="Y49" s="267"/>
      <c r="Z49" s="267"/>
      <c r="AD49"/>
    </row>
    <row r="50" spans="2:30" s="1" customFormat="1" ht="19.5" customHeight="1" x14ac:dyDescent="0.2">
      <c r="B50" s="499" t="s">
        <v>1341</v>
      </c>
      <c r="C50" s="499"/>
      <c r="D50" s="499"/>
      <c r="E50" s="313" t="s">
        <v>2780</v>
      </c>
      <c r="F50" s="314"/>
      <c r="G50" s="315"/>
      <c r="H50" s="122">
        <v>477</v>
      </c>
      <c r="I50" s="458">
        <v>5</v>
      </c>
      <c r="J50" s="458"/>
      <c r="K50" s="458"/>
      <c r="L50" s="271">
        <f>Q484</f>
        <v>0</v>
      </c>
      <c r="M50" s="273"/>
      <c r="N50" s="454">
        <v>4</v>
      </c>
      <c r="O50" s="483"/>
      <c r="P50" s="271">
        <f>Q485</f>
        <v>0</v>
      </c>
      <c r="Q50" s="273"/>
      <c r="R50" s="697">
        <f>Q487</f>
        <v>5</v>
      </c>
      <c r="S50" s="697"/>
      <c r="T50" s="267">
        <f>Q486</f>
        <v>4</v>
      </c>
      <c r="U50" s="271"/>
      <c r="V50" s="696">
        <f t="shared" si="0"/>
        <v>100</v>
      </c>
      <c r="W50" s="696"/>
      <c r="X50" s="267">
        <f t="shared" si="1"/>
        <v>100</v>
      </c>
      <c r="Y50" s="267"/>
      <c r="Z50" s="267"/>
      <c r="AD50"/>
    </row>
    <row r="51" spans="2:30" s="1" customFormat="1" ht="19.5" customHeight="1" x14ac:dyDescent="0.2">
      <c r="B51" s="499" t="s">
        <v>585</v>
      </c>
      <c r="C51" s="499"/>
      <c r="D51" s="499"/>
      <c r="E51" s="313" t="s">
        <v>2608</v>
      </c>
      <c r="F51" s="314"/>
      <c r="G51" s="315"/>
      <c r="H51" s="122">
        <v>488</v>
      </c>
      <c r="I51" s="458">
        <v>15</v>
      </c>
      <c r="J51" s="458"/>
      <c r="K51" s="458"/>
      <c r="L51" s="271">
        <f>Q504</f>
        <v>0</v>
      </c>
      <c r="M51" s="273"/>
      <c r="N51" s="454">
        <v>1</v>
      </c>
      <c r="O51" s="483"/>
      <c r="P51" s="271">
        <f>Q505</f>
        <v>0</v>
      </c>
      <c r="Q51" s="273"/>
      <c r="R51" s="697">
        <f>Q507</f>
        <v>15</v>
      </c>
      <c r="S51" s="697"/>
      <c r="T51" s="267">
        <f>Q506</f>
        <v>1</v>
      </c>
      <c r="U51" s="271"/>
      <c r="V51" s="696">
        <f t="shared" si="0"/>
        <v>100</v>
      </c>
      <c r="W51" s="696"/>
      <c r="X51" s="267">
        <f t="shared" si="1"/>
        <v>100</v>
      </c>
      <c r="Y51" s="267"/>
      <c r="Z51" s="267"/>
      <c r="AD51"/>
    </row>
    <row r="52" spans="2:30" s="1" customFormat="1" ht="19.5" customHeight="1" x14ac:dyDescent="0.2">
      <c r="B52" s="499" t="s">
        <v>3415</v>
      </c>
      <c r="C52" s="499"/>
      <c r="D52" s="499"/>
      <c r="E52" s="313" t="s">
        <v>2625</v>
      </c>
      <c r="F52" s="314"/>
      <c r="G52" s="315"/>
      <c r="H52" s="122">
        <v>510</v>
      </c>
      <c r="I52" s="458">
        <v>28</v>
      </c>
      <c r="J52" s="458"/>
      <c r="K52" s="458"/>
      <c r="L52" s="271">
        <f>Q540</f>
        <v>0</v>
      </c>
      <c r="M52" s="273"/>
      <c r="N52" s="454">
        <v>5</v>
      </c>
      <c r="O52" s="483"/>
      <c r="P52" s="271">
        <f>Q541</f>
        <v>0</v>
      </c>
      <c r="Q52" s="273"/>
      <c r="R52" s="697">
        <f>Q543</f>
        <v>28</v>
      </c>
      <c r="S52" s="697"/>
      <c r="T52" s="267">
        <f>Q542</f>
        <v>5</v>
      </c>
      <c r="U52" s="271"/>
      <c r="V52" s="696">
        <f t="shared" si="0"/>
        <v>100</v>
      </c>
      <c r="W52" s="696"/>
      <c r="X52" s="267">
        <f t="shared" si="1"/>
        <v>100</v>
      </c>
      <c r="Y52" s="267"/>
      <c r="Z52" s="267"/>
      <c r="AD52"/>
    </row>
    <row r="53" spans="2:30" s="1" customFormat="1" ht="19.5" customHeight="1" x14ac:dyDescent="0.2">
      <c r="B53" s="499" t="s">
        <v>3414</v>
      </c>
      <c r="C53" s="499"/>
      <c r="D53" s="499"/>
      <c r="E53" s="313" t="s">
        <v>2649</v>
      </c>
      <c r="F53" s="314"/>
      <c r="G53" s="315"/>
      <c r="H53" s="122">
        <v>544</v>
      </c>
      <c r="I53" s="458">
        <v>24</v>
      </c>
      <c r="J53" s="458"/>
      <c r="K53" s="458"/>
      <c r="L53" s="271">
        <f>Q570</f>
        <v>0</v>
      </c>
      <c r="M53" s="273"/>
      <c r="N53" s="454">
        <v>1</v>
      </c>
      <c r="O53" s="483"/>
      <c r="P53" s="271">
        <f>Q571</f>
        <v>0</v>
      </c>
      <c r="Q53" s="273"/>
      <c r="R53" s="697">
        <f>Q573</f>
        <v>24</v>
      </c>
      <c r="S53" s="697"/>
      <c r="T53" s="267">
        <f>Q572</f>
        <v>1</v>
      </c>
      <c r="U53" s="271"/>
      <c r="V53" s="696">
        <f t="shared" si="0"/>
        <v>100</v>
      </c>
      <c r="W53" s="696"/>
      <c r="X53" s="267">
        <f t="shared" si="1"/>
        <v>100</v>
      </c>
      <c r="Y53" s="267"/>
      <c r="Z53" s="267"/>
      <c r="AD53"/>
    </row>
    <row r="54" spans="2:30" s="1" customFormat="1" ht="19.5" customHeight="1" x14ac:dyDescent="0.2">
      <c r="B54" s="313" t="s">
        <v>3416</v>
      </c>
      <c r="C54" s="314"/>
      <c r="D54" s="315"/>
      <c r="E54" s="313" t="s">
        <v>2674</v>
      </c>
      <c r="F54" s="314"/>
      <c r="G54" s="315"/>
      <c r="H54" s="122">
        <v>574</v>
      </c>
      <c r="I54" s="458">
        <v>4</v>
      </c>
      <c r="J54" s="458"/>
      <c r="K54" s="458"/>
      <c r="L54" s="271">
        <f>Q579</f>
        <v>0</v>
      </c>
      <c r="M54" s="273"/>
      <c r="N54" s="454">
        <v>0</v>
      </c>
      <c r="O54" s="483"/>
      <c r="P54" s="271">
        <f>Q580</f>
        <v>0</v>
      </c>
      <c r="Q54" s="273"/>
      <c r="R54" s="721">
        <f>Q582</f>
        <v>4</v>
      </c>
      <c r="S54" s="722"/>
      <c r="T54" s="271">
        <f>Q581</f>
        <v>0</v>
      </c>
      <c r="U54" s="273"/>
      <c r="V54" s="696">
        <f t="shared" si="0"/>
        <v>100</v>
      </c>
      <c r="W54" s="696"/>
      <c r="X54" s="267" t="e">
        <f t="shared" si="1"/>
        <v>#DIV/0!</v>
      </c>
      <c r="Y54" s="267"/>
      <c r="Z54" s="267"/>
      <c r="AD54"/>
    </row>
    <row r="55" spans="2:30" s="1" customFormat="1" ht="19.5" customHeight="1" x14ac:dyDescent="0.2">
      <c r="B55" s="499" t="s">
        <v>1342</v>
      </c>
      <c r="C55" s="499"/>
      <c r="D55" s="499"/>
      <c r="E55" s="313">
        <v>25</v>
      </c>
      <c r="F55" s="314"/>
      <c r="G55" s="315"/>
      <c r="H55" s="122">
        <v>583</v>
      </c>
      <c r="I55" s="458">
        <v>33</v>
      </c>
      <c r="J55" s="458"/>
      <c r="K55" s="458"/>
      <c r="L55" s="271">
        <f>Q617</f>
        <v>0</v>
      </c>
      <c r="M55" s="273"/>
      <c r="N55" s="454">
        <v>0</v>
      </c>
      <c r="O55" s="483"/>
      <c r="P55" s="271">
        <f>Q618</f>
        <v>0</v>
      </c>
      <c r="Q55" s="273"/>
      <c r="R55" s="697">
        <f>Q620</f>
        <v>33</v>
      </c>
      <c r="S55" s="697"/>
      <c r="T55" s="267">
        <f>Q619</f>
        <v>0</v>
      </c>
      <c r="U55" s="271"/>
      <c r="V55" s="696">
        <f t="shared" si="0"/>
        <v>100</v>
      </c>
      <c r="W55" s="696"/>
      <c r="X55" s="267" t="e">
        <f t="shared" si="1"/>
        <v>#DIV/0!</v>
      </c>
      <c r="Y55" s="267"/>
      <c r="Z55" s="267"/>
      <c r="AD55"/>
    </row>
    <row r="56" spans="2:30" s="1" customFormat="1" ht="19.5" customHeight="1" x14ac:dyDescent="0.2">
      <c r="B56" s="499" t="s">
        <v>1343</v>
      </c>
      <c r="C56" s="499"/>
      <c r="D56" s="499"/>
      <c r="E56" s="313" t="s">
        <v>2781</v>
      </c>
      <c r="F56" s="314"/>
      <c r="G56" s="315"/>
      <c r="H56" s="122">
        <v>621</v>
      </c>
      <c r="I56" s="458">
        <v>6</v>
      </c>
      <c r="J56" s="458"/>
      <c r="K56" s="458"/>
      <c r="L56" s="271">
        <f>Q628</f>
        <v>0</v>
      </c>
      <c r="M56" s="273"/>
      <c r="N56" s="454">
        <v>1</v>
      </c>
      <c r="O56" s="483"/>
      <c r="P56" s="271">
        <f>Q629</f>
        <v>0</v>
      </c>
      <c r="Q56" s="273"/>
      <c r="R56" s="697">
        <f>Q631</f>
        <v>6</v>
      </c>
      <c r="S56" s="697"/>
      <c r="T56" s="267">
        <f>Q630</f>
        <v>1</v>
      </c>
      <c r="U56" s="271"/>
      <c r="V56" s="696">
        <f t="shared" si="0"/>
        <v>100</v>
      </c>
      <c r="W56" s="696"/>
      <c r="X56" s="267">
        <f t="shared" si="1"/>
        <v>100</v>
      </c>
      <c r="Y56" s="267"/>
      <c r="Z56" s="267"/>
      <c r="AD56"/>
    </row>
    <row r="57" spans="2:30" s="1" customFormat="1" ht="19.5" customHeight="1" x14ac:dyDescent="0.2">
      <c r="B57" s="499" t="s">
        <v>1344</v>
      </c>
      <c r="C57" s="499"/>
      <c r="D57" s="499"/>
      <c r="E57" s="313" t="s">
        <v>2719</v>
      </c>
      <c r="F57" s="314"/>
      <c r="G57" s="315"/>
      <c r="H57" s="122">
        <v>632</v>
      </c>
      <c r="I57" s="458">
        <v>11</v>
      </c>
      <c r="J57" s="458"/>
      <c r="K57" s="458"/>
      <c r="L57" s="271">
        <f>Q644</f>
        <v>0</v>
      </c>
      <c r="M57" s="273"/>
      <c r="N57" s="454">
        <v>0</v>
      </c>
      <c r="O57" s="483"/>
      <c r="P57" s="271">
        <f>Q645</f>
        <v>0</v>
      </c>
      <c r="Q57" s="273"/>
      <c r="R57" s="697">
        <f>Q647</f>
        <v>11</v>
      </c>
      <c r="S57" s="697"/>
      <c r="T57" s="267">
        <f>Q646</f>
        <v>0</v>
      </c>
      <c r="U57" s="271"/>
      <c r="V57" s="696">
        <f t="shared" si="0"/>
        <v>100</v>
      </c>
      <c r="W57" s="696"/>
      <c r="X57" s="267" t="e">
        <f t="shared" si="1"/>
        <v>#DIV/0!</v>
      </c>
      <c r="Y57" s="267"/>
      <c r="Z57" s="267"/>
      <c r="AD57"/>
    </row>
    <row r="58" spans="2:30" s="1" customFormat="1" ht="19.5" customHeight="1" x14ac:dyDescent="0.2">
      <c r="B58" s="499" t="s">
        <v>1345</v>
      </c>
      <c r="C58" s="499"/>
      <c r="D58" s="499"/>
      <c r="E58" s="313" t="s">
        <v>2731</v>
      </c>
      <c r="F58" s="314"/>
      <c r="G58" s="315"/>
      <c r="H58" s="122">
        <v>648</v>
      </c>
      <c r="I58" s="458">
        <v>16</v>
      </c>
      <c r="J58" s="458"/>
      <c r="K58" s="458"/>
      <c r="L58" s="267">
        <f>Q665</f>
        <v>0</v>
      </c>
      <c r="M58" s="267"/>
      <c r="N58" s="454">
        <v>0</v>
      </c>
      <c r="O58" s="483"/>
      <c r="P58" s="271">
        <f>Q666</f>
        <v>0</v>
      </c>
      <c r="Q58" s="273"/>
      <c r="R58" s="697">
        <f>Q668</f>
        <v>16</v>
      </c>
      <c r="S58" s="697"/>
      <c r="T58" s="267">
        <f>Q667</f>
        <v>0</v>
      </c>
      <c r="U58" s="271"/>
      <c r="V58" s="696">
        <f t="shared" si="0"/>
        <v>100</v>
      </c>
      <c r="W58" s="696"/>
      <c r="X58" s="267" t="e">
        <f t="shared" si="1"/>
        <v>#DIV/0!</v>
      </c>
      <c r="Y58" s="267"/>
      <c r="Z58" s="267"/>
      <c r="AD58"/>
    </row>
    <row r="59" spans="2:30" s="1" customFormat="1" ht="19.5" customHeight="1" x14ac:dyDescent="0.2">
      <c r="B59" s="499" t="s">
        <v>1346</v>
      </c>
      <c r="C59" s="499"/>
      <c r="D59" s="499"/>
      <c r="E59" s="313" t="s">
        <v>2749</v>
      </c>
      <c r="F59" s="314"/>
      <c r="G59" s="315"/>
      <c r="H59" s="122">
        <v>669</v>
      </c>
      <c r="I59" s="458">
        <v>8</v>
      </c>
      <c r="J59" s="458"/>
      <c r="K59" s="458"/>
      <c r="L59" s="267">
        <f>Q678</f>
        <v>0</v>
      </c>
      <c r="M59" s="267"/>
      <c r="N59" s="454">
        <v>0</v>
      </c>
      <c r="O59" s="483"/>
      <c r="P59" s="271">
        <f>Q679</f>
        <v>0</v>
      </c>
      <c r="Q59" s="273"/>
      <c r="R59" s="697">
        <f>Q681</f>
        <v>8</v>
      </c>
      <c r="S59" s="697"/>
      <c r="T59" s="267">
        <f>Q680</f>
        <v>0</v>
      </c>
      <c r="U59" s="271"/>
      <c r="V59" s="696">
        <f t="shared" si="0"/>
        <v>100</v>
      </c>
      <c r="W59" s="696"/>
      <c r="X59" s="267" t="e">
        <f t="shared" si="1"/>
        <v>#DIV/0!</v>
      </c>
      <c r="Y59" s="267"/>
      <c r="Z59" s="267"/>
      <c r="AD59"/>
    </row>
    <row r="60" spans="2:30" s="1" customFormat="1" ht="19.5" customHeight="1" thickBot="1" x14ac:dyDescent="0.25">
      <c r="B60" s="499" t="s">
        <v>2782</v>
      </c>
      <c r="C60" s="499"/>
      <c r="D60" s="499"/>
      <c r="E60" s="313" t="s">
        <v>2758</v>
      </c>
      <c r="F60" s="314"/>
      <c r="G60" s="315"/>
      <c r="H60" s="122">
        <v>682</v>
      </c>
      <c r="I60" s="493">
        <v>6</v>
      </c>
      <c r="J60" s="493"/>
      <c r="K60" s="493"/>
      <c r="L60" s="694">
        <f>Q690</f>
        <v>0</v>
      </c>
      <c r="M60" s="694"/>
      <c r="N60" s="496">
        <v>0</v>
      </c>
      <c r="O60" s="625"/>
      <c r="P60" s="494">
        <f>Q691</f>
        <v>0</v>
      </c>
      <c r="Q60" s="495"/>
      <c r="R60" s="706">
        <f>Q693</f>
        <v>6</v>
      </c>
      <c r="S60" s="706"/>
      <c r="T60" s="694">
        <f>Q692</f>
        <v>0</v>
      </c>
      <c r="U60" s="494"/>
      <c r="V60" s="704">
        <f t="shared" si="0"/>
        <v>100</v>
      </c>
      <c r="W60" s="704"/>
      <c r="X60" s="694" t="e">
        <f t="shared" si="1"/>
        <v>#DIV/0!</v>
      </c>
      <c r="Y60" s="694"/>
      <c r="Z60" s="694"/>
      <c r="AD60"/>
    </row>
    <row r="61" spans="2:30" s="1" customFormat="1" ht="19.5" customHeight="1" thickTop="1" thickBot="1" x14ac:dyDescent="0.25">
      <c r="B61" s="313" t="s">
        <v>42</v>
      </c>
      <c r="C61" s="314"/>
      <c r="D61" s="314"/>
      <c r="E61" s="314"/>
      <c r="F61" s="314"/>
      <c r="G61" s="314"/>
      <c r="H61" s="314"/>
      <c r="I61" s="489">
        <f>SUM(I26:K60)</f>
        <v>417</v>
      </c>
      <c r="J61" s="489"/>
      <c r="K61" s="489"/>
      <c r="L61" s="490">
        <f>SUM(L26:M60)</f>
        <v>0</v>
      </c>
      <c r="M61" s="490"/>
      <c r="N61" s="498">
        <f>SUM(N26:O60)</f>
        <v>71</v>
      </c>
      <c r="O61" s="498"/>
      <c r="P61" s="490">
        <f>SUM(P26:Q60)</f>
        <v>0</v>
      </c>
      <c r="Q61" s="490"/>
      <c r="R61" s="705">
        <f>SUM(R26:S60)</f>
        <v>416</v>
      </c>
      <c r="S61" s="705"/>
      <c r="T61" s="490">
        <f>SUM(T26:U60)</f>
        <v>70</v>
      </c>
      <c r="U61" s="490"/>
      <c r="V61" s="695">
        <f>R61/(I61-L61)*100</f>
        <v>99.760191846522787</v>
      </c>
      <c r="W61" s="695"/>
      <c r="X61" s="695">
        <f>T61/(N61-P61)*100</f>
        <v>98.591549295774655</v>
      </c>
      <c r="Y61" s="695"/>
      <c r="Z61" s="695"/>
      <c r="AD61"/>
    </row>
    <row r="62" spans="2:30" s="1" customFormat="1" ht="19.5" customHeight="1" thickTop="1" x14ac:dyDescent="0.2">
      <c r="B62" s="499" t="s">
        <v>3427</v>
      </c>
      <c r="C62" s="499"/>
      <c r="D62" s="499"/>
      <c r="E62" s="499"/>
      <c r="F62" s="499"/>
      <c r="G62" s="499"/>
      <c r="H62" s="271" t="str">
        <f>IF(AND(V61&gt;=90,X61=100),"Yes","No")</f>
        <v>No</v>
      </c>
      <c r="I62" s="421"/>
      <c r="J62" s="421"/>
      <c r="K62" s="421"/>
      <c r="L62" s="422"/>
      <c r="M62" s="405"/>
      <c r="N62" s="406"/>
      <c r="O62" s="406"/>
      <c r="P62" s="406"/>
      <c r="Q62" s="406"/>
      <c r="R62" s="406"/>
      <c r="S62" s="406"/>
      <c r="T62" s="406"/>
      <c r="U62" s="406"/>
      <c r="V62" s="406"/>
      <c r="W62" s="406"/>
      <c r="X62" s="406"/>
      <c r="Y62" s="406"/>
      <c r="Z62" s="407"/>
      <c r="AD62"/>
    </row>
    <row r="63" spans="2:30" s="1" customFormat="1" ht="19.5" customHeight="1" x14ac:dyDescent="0.2">
      <c r="B63" s="271" t="s">
        <v>400</v>
      </c>
      <c r="C63" s="272"/>
      <c r="D63" s="272"/>
      <c r="E63" s="272"/>
      <c r="F63" s="272"/>
      <c r="G63" s="272"/>
      <c r="H63" s="267">
        <f>I61-L61</f>
        <v>417</v>
      </c>
      <c r="I63" s="267"/>
      <c r="J63" s="267"/>
      <c r="K63" s="313"/>
      <c r="L63" s="314"/>
      <c r="M63" s="314"/>
      <c r="N63" s="314"/>
      <c r="O63" s="314"/>
      <c r="P63" s="314"/>
      <c r="Q63" s="314"/>
      <c r="R63" s="314"/>
      <c r="S63" s="314"/>
      <c r="T63" s="314"/>
      <c r="U63" s="314"/>
      <c r="V63" s="314"/>
      <c r="W63" s="314"/>
      <c r="X63" s="314"/>
      <c r="Y63" s="314"/>
      <c r="Z63" s="315"/>
      <c r="AD63"/>
    </row>
    <row r="64" spans="2:30" s="1" customFormat="1" ht="19.5" customHeight="1" x14ac:dyDescent="0.2">
      <c r="B64" s="358"/>
      <c r="C64" s="359"/>
      <c r="D64" s="359"/>
      <c r="E64" s="359"/>
      <c r="F64" s="359"/>
      <c r="G64" s="359"/>
      <c r="H64" s="359"/>
      <c r="I64" s="359"/>
      <c r="J64" s="359"/>
      <c r="K64" s="359"/>
      <c r="L64" s="359"/>
      <c r="M64" s="359"/>
      <c r="N64" s="359"/>
      <c r="O64" s="359"/>
      <c r="P64" s="359"/>
      <c r="Q64" s="359"/>
      <c r="R64" s="359"/>
      <c r="S64" s="359"/>
      <c r="T64" s="359"/>
      <c r="U64" s="359"/>
      <c r="V64" s="359"/>
      <c r="W64" s="359"/>
      <c r="X64" s="359"/>
      <c r="Y64" s="359"/>
      <c r="Z64" s="360"/>
    </row>
    <row r="65" spans="1:26" s="1" customFormat="1" ht="35.25" customHeight="1" x14ac:dyDescent="0.2">
      <c r="A65" s="5"/>
      <c r="B65" s="100"/>
      <c r="C65" s="707" t="s">
        <v>45</v>
      </c>
      <c r="D65" s="707"/>
      <c r="E65" s="707"/>
      <c r="F65" s="707"/>
      <c r="G65" s="708"/>
      <c r="H65" s="44" t="s">
        <v>3397</v>
      </c>
      <c r="I65" s="709" t="s">
        <v>401</v>
      </c>
      <c r="J65" s="709"/>
      <c r="K65" s="709"/>
      <c r="L65" s="709"/>
      <c r="M65" s="709"/>
      <c r="N65" s="709"/>
      <c r="O65" s="709"/>
      <c r="P65" s="709"/>
      <c r="Q65" s="132" t="s">
        <v>13</v>
      </c>
      <c r="R65" s="258" t="s">
        <v>48</v>
      </c>
      <c r="S65" s="259"/>
      <c r="T65" s="259"/>
      <c r="U65" s="259"/>
      <c r="V65" s="259"/>
      <c r="W65" s="259"/>
      <c r="X65" s="259"/>
      <c r="Y65" s="259"/>
      <c r="Z65" s="260"/>
    </row>
    <row r="66" spans="1:26" s="1" customFormat="1" ht="21.75" customHeight="1" x14ac:dyDescent="0.2">
      <c r="A66" s="5"/>
      <c r="B66" s="101" t="s">
        <v>2381</v>
      </c>
      <c r="C66" s="574" t="s">
        <v>1347</v>
      </c>
      <c r="D66" s="575"/>
      <c r="E66" s="575"/>
      <c r="F66" s="575"/>
      <c r="G66" s="575"/>
      <c r="H66" s="575"/>
      <c r="I66" s="575"/>
      <c r="J66" s="575"/>
      <c r="K66" s="575"/>
      <c r="L66" s="575"/>
      <c r="M66" s="575"/>
      <c r="N66" s="575"/>
      <c r="O66" s="575"/>
      <c r="P66" s="576"/>
      <c r="Q66" s="108"/>
      <c r="R66" s="665"/>
      <c r="S66" s="663"/>
      <c r="T66" s="663"/>
      <c r="U66" s="663"/>
      <c r="V66" s="663"/>
      <c r="W66" s="663"/>
      <c r="X66" s="663"/>
      <c r="Y66" s="663"/>
      <c r="Z66" s="664"/>
    </row>
    <row r="67" spans="1:26" s="1" customFormat="1" ht="21.75" customHeight="1" x14ac:dyDescent="0.2">
      <c r="A67" s="5"/>
      <c r="B67" s="101" t="s">
        <v>2382</v>
      </c>
      <c r="C67" s="574" t="s">
        <v>1348</v>
      </c>
      <c r="D67" s="575"/>
      <c r="E67" s="575"/>
      <c r="F67" s="575"/>
      <c r="G67" s="575"/>
      <c r="H67" s="575"/>
      <c r="I67" s="575"/>
      <c r="J67" s="575"/>
      <c r="K67" s="575"/>
      <c r="L67" s="575"/>
      <c r="M67" s="575"/>
      <c r="N67" s="575"/>
      <c r="O67" s="575"/>
      <c r="P67" s="576"/>
      <c r="Q67" s="108"/>
      <c r="R67" s="665"/>
      <c r="S67" s="663"/>
      <c r="T67" s="663"/>
      <c r="U67" s="663"/>
      <c r="V67" s="663"/>
      <c r="W67" s="663"/>
      <c r="X67" s="663"/>
      <c r="Y67" s="663"/>
      <c r="Z67" s="664"/>
    </row>
    <row r="68" spans="1:26" s="1" customFormat="1" ht="21.75" customHeight="1" x14ac:dyDescent="0.2">
      <c r="A68" s="5"/>
      <c r="B68" s="101" t="s">
        <v>2383</v>
      </c>
      <c r="C68" s="574" t="s">
        <v>1321</v>
      </c>
      <c r="D68" s="575"/>
      <c r="E68" s="575"/>
      <c r="F68" s="575"/>
      <c r="G68" s="575"/>
      <c r="H68" s="575"/>
      <c r="I68" s="575"/>
      <c r="J68" s="575"/>
      <c r="K68" s="575"/>
      <c r="L68" s="575"/>
      <c r="M68" s="575"/>
      <c r="N68" s="575"/>
      <c r="O68" s="575"/>
      <c r="P68" s="576"/>
      <c r="Q68" s="108"/>
      <c r="R68" s="665"/>
      <c r="S68" s="663"/>
      <c r="T68" s="663"/>
      <c r="U68" s="663"/>
      <c r="V68" s="663"/>
      <c r="W68" s="663"/>
      <c r="X68" s="663"/>
      <c r="Y68" s="663"/>
      <c r="Z68" s="664"/>
    </row>
    <row r="69" spans="1:26" s="1" customFormat="1" ht="60" customHeight="1" x14ac:dyDescent="0.2">
      <c r="A69" s="5"/>
      <c r="B69" s="102" t="s">
        <v>2384</v>
      </c>
      <c r="C69" s="573" t="s">
        <v>1857</v>
      </c>
      <c r="D69" s="560"/>
      <c r="E69" s="560"/>
      <c r="F69" s="560"/>
      <c r="G69" s="672"/>
      <c r="H69" s="44" t="s">
        <v>57</v>
      </c>
      <c r="I69" s="669" t="s">
        <v>1349</v>
      </c>
      <c r="J69" s="670" t="s">
        <v>1349</v>
      </c>
      <c r="K69" s="670" t="s">
        <v>1349</v>
      </c>
      <c r="L69" s="670" t="s">
        <v>1349</v>
      </c>
      <c r="M69" s="670" t="s">
        <v>1349</v>
      </c>
      <c r="N69" s="670" t="s">
        <v>1349</v>
      </c>
      <c r="O69" s="670" t="s">
        <v>1349</v>
      </c>
      <c r="P69" s="671" t="s">
        <v>1349</v>
      </c>
      <c r="Q69" s="104">
        <v>1</v>
      </c>
      <c r="R69" s="258"/>
      <c r="S69" s="259"/>
      <c r="T69" s="259"/>
      <c r="U69" s="259"/>
      <c r="V69" s="259"/>
      <c r="W69" s="259"/>
      <c r="X69" s="259"/>
      <c r="Y69" s="259"/>
      <c r="Z69" s="260"/>
    </row>
    <row r="70" spans="1:26" s="1" customFormat="1" ht="21" customHeight="1" x14ac:dyDescent="0.2">
      <c r="A70" s="5"/>
      <c r="B70" s="102" t="s">
        <v>2385</v>
      </c>
      <c r="C70" s="605" t="s">
        <v>3120</v>
      </c>
      <c r="D70" s="606"/>
      <c r="E70" s="606"/>
      <c r="F70" s="606"/>
      <c r="G70" s="710"/>
      <c r="H70" s="44" t="s">
        <v>57</v>
      </c>
      <c r="I70" s="555" t="s">
        <v>444</v>
      </c>
      <c r="J70" s="556"/>
      <c r="K70" s="556"/>
      <c r="L70" s="556"/>
      <c r="M70" s="556"/>
      <c r="N70" s="556"/>
      <c r="O70" s="556"/>
      <c r="P70" s="557"/>
      <c r="Q70" s="104">
        <v>1</v>
      </c>
      <c r="R70" s="258"/>
      <c r="S70" s="259"/>
      <c r="T70" s="259"/>
      <c r="U70" s="259"/>
      <c r="V70" s="259"/>
      <c r="W70" s="259"/>
      <c r="X70" s="259"/>
      <c r="Y70" s="259"/>
      <c r="Z70" s="260"/>
    </row>
    <row r="71" spans="1:26" s="1" customFormat="1" ht="32.25" customHeight="1" x14ac:dyDescent="0.2">
      <c r="A71" s="5"/>
      <c r="B71" s="102" t="s">
        <v>2386</v>
      </c>
      <c r="C71" s="605" t="s">
        <v>3121</v>
      </c>
      <c r="D71" s="606"/>
      <c r="E71" s="606"/>
      <c r="F71" s="606"/>
      <c r="G71" s="710"/>
      <c r="H71" s="44" t="s">
        <v>57</v>
      </c>
      <c r="I71" s="669" t="s">
        <v>1979</v>
      </c>
      <c r="J71" s="670" t="s">
        <v>1350</v>
      </c>
      <c r="K71" s="670" t="s">
        <v>1350</v>
      </c>
      <c r="L71" s="670" t="s">
        <v>1350</v>
      </c>
      <c r="M71" s="670" t="s">
        <v>1350</v>
      </c>
      <c r="N71" s="670" t="s">
        <v>1350</v>
      </c>
      <c r="O71" s="670" t="s">
        <v>1350</v>
      </c>
      <c r="P71" s="671" t="s">
        <v>1350</v>
      </c>
      <c r="Q71" s="104">
        <v>0</v>
      </c>
      <c r="R71" s="258"/>
      <c r="S71" s="259"/>
      <c r="T71" s="259"/>
      <c r="U71" s="259"/>
      <c r="V71" s="259"/>
      <c r="W71" s="259"/>
      <c r="X71" s="259"/>
      <c r="Y71" s="259"/>
      <c r="Z71" s="260"/>
    </row>
    <row r="72" spans="1:26" s="1" customFormat="1" ht="32.25" customHeight="1" x14ac:dyDescent="0.2">
      <c r="A72" s="5"/>
      <c r="B72" s="102" t="s">
        <v>2387</v>
      </c>
      <c r="C72" s="573" t="s">
        <v>3122</v>
      </c>
      <c r="D72" s="560"/>
      <c r="E72" s="560"/>
      <c r="F72" s="560"/>
      <c r="G72" s="672"/>
      <c r="H72" s="44" t="s">
        <v>57</v>
      </c>
      <c r="I72" s="669" t="s">
        <v>1864</v>
      </c>
      <c r="J72" s="670" t="s">
        <v>1351</v>
      </c>
      <c r="K72" s="670" t="s">
        <v>1351</v>
      </c>
      <c r="L72" s="670" t="s">
        <v>1351</v>
      </c>
      <c r="M72" s="670" t="s">
        <v>1351</v>
      </c>
      <c r="N72" s="670" t="s">
        <v>1351</v>
      </c>
      <c r="O72" s="670" t="s">
        <v>1351</v>
      </c>
      <c r="P72" s="671" t="s">
        <v>1351</v>
      </c>
      <c r="Q72" s="104">
        <v>1</v>
      </c>
      <c r="R72" s="258"/>
      <c r="S72" s="259"/>
      <c r="T72" s="259"/>
      <c r="U72" s="259"/>
      <c r="V72" s="259"/>
      <c r="W72" s="259"/>
      <c r="X72" s="259"/>
      <c r="Y72" s="259"/>
      <c r="Z72" s="260"/>
    </row>
    <row r="73" spans="1:26" s="1" customFormat="1" ht="32.25" customHeight="1" x14ac:dyDescent="0.2">
      <c r="A73" s="5"/>
      <c r="B73" s="102" t="s">
        <v>2388</v>
      </c>
      <c r="C73" s="573" t="s">
        <v>3123</v>
      </c>
      <c r="D73" s="560"/>
      <c r="E73" s="560"/>
      <c r="F73" s="560"/>
      <c r="G73" s="672"/>
      <c r="H73" s="44" t="s">
        <v>57</v>
      </c>
      <c r="I73" s="669" t="s">
        <v>3124</v>
      </c>
      <c r="J73" s="670" t="s">
        <v>1352</v>
      </c>
      <c r="K73" s="670" t="s">
        <v>1352</v>
      </c>
      <c r="L73" s="670" t="s">
        <v>1352</v>
      </c>
      <c r="M73" s="670" t="s">
        <v>1352</v>
      </c>
      <c r="N73" s="670" t="s">
        <v>1352</v>
      </c>
      <c r="O73" s="670" t="s">
        <v>1352</v>
      </c>
      <c r="P73" s="671" t="s">
        <v>1352</v>
      </c>
      <c r="Q73" s="104">
        <v>1</v>
      </c>
      <c r="R73" s="258"/>
      <c r="S73" s="259"/>
      <c r="T73" s="259"/>
      <c r="U73" s="259"/>
      <c r="V73" s="259"/>
      <c r="W73" s="259"/>
      <c r="X73" s="259"/>
      <c r="Y73" s="259"/>
      <c r="Z73" s="260"/>
    </row>
    <row r="74" spans="1:26" s="1" customFormat="1" ht="27.75" customHeight="1" x14ac:dyDescent="0.2">
      <c r="A74" s="5"/>
      <c r="B74" s="558" t="s">
        <v>92</v>
      </c>
      <c r="C74" s="559"/>
      <c r="D74" s="559"/>
      <c r="E74" s="559"/>
      <c r="F74" s="559"/>
      <c r="G74" s="559"/>
      <c r="H74" s="559"/>
      <c r="I74" s="559"/>
      <c r="J74" s="559"/>
      <c r="K74" s="559"/>
      <c r="L74" s="559"/>
      <c r="M74" s="559"/>
      <c r="N74" s="559"/>
      <c r="O74" s="559"/>
      <c r="P74" s="559"/>
      <c r="Q74" s="7">
        <f>COUNTIF(Q69:Q73,"N/A")</f>
        <v>0</v>
      </c>
      <c r="R74" s="567"/>
      <c r="S74" s="567"/>
      <c r="T74" s="567"/>
      <c r="U74" s="567"/>
      <c r="V74" s="567"/>
      <c r="W74" s="567"/>
      <c r="X74" s="567"/>
      <c r="Y74" s="567"/>
      <c r="Z74" s="567"/>
    </row>
    <row r="75" spans="1:26" s="1" customFormat="1" ht="27.75" customHeight="1" x14ac:dyDescent="0.2">
      <c r="A75" s="5"/>
      <c r="B75" s="558" t="s">
        <v>812</v>
      </c>
      <c r="C75" s="559"/>
      <c r="D75" s="559"/>
      <c r="E75" s="559"/>
      <c r="F75" s="559"/>
      <c r="G75" s="559"/>
      <c r="H75" s="559"/>
      <c r="I75" s="559"/>
      <c r="J75" s="559"/>
      <c r="K75" s="559"/>
      <c r="L75" s="559"/>
      <c r="M75" s="559"/>
      <c r="N75" s="559"/>
      <c r="O75" s="559"/>
      <c r="P75" s="559"/>
      <c r="Q75" s="7">
        <f>COUNTIFS(H69:H73,"M",Q69:Q73,"N/A")</f>
        <v>0</v>
      </c>
      <c r="R75" s="567"/>
      <c r="S75" s="567"/>
      <c r="T75" s="567"/>
      <c r="U75" s="567"/>
      <c r="V75" s="567"/>
      <c r="W75" s="567"/>
      <c r="X75" s="567"/>
      <c r="Y75" s="567"/>
      <c r="Z75" s="567"/>
    </row>
    <row r="76" spans="1:26" s="1" customFormat="1" ht="27.75" customHeight="1" x14ac:dyDescent="0.2">
      <c r="A76" s="5"/>
      <c r="B76" s="558" t="s">
        <v>813</v>
      </c>
      <c r="C76" s="559"/>
      <c r="D76" s="559"/>
      <c r="E76" s="559"/>
      <c r="F76" s="559"/>
      <c r="G76" s="559"/>
      <c r="H76" s="559"/>
      <c r="I76" s="559"/>
      <c r="J76" s="559"/>
      <c r="K76" s="559"/>
      <c r="L76" s="559"/>
      <c r="M76" s="559"/>
      <c r="N76" s="559"/>
      <c r="O76" s="559"/>
      <c r="P76" s="559"/>
      <c r="Q76" s="7">
        <f>COUNTIFS(H69:H73,"M",Q69:Q73,"1")</f>
        <v>4</v>
      </c>
      <c r="R76" s="567"/>
      <c r="S76" s="567"/>
      <c r="T76" s="567"/>
      <c r="U76" s="567"/>
      <c r="V76" s="567"/>
      <c r="W76" s="567"/>
      <c r="X76" s="567"/>
      <c r="Y76" s="567"/>
      <c r="Z76" s="567"/>
    </row>
    <row r="77" spans="1:26" s="1" customFormat="1" ht="27.75" customHeight="1" x14ac:dyDescent="0.2">
      <c r="A77" s="5"/>
      <c r="B77" s="262" t="s">
        <v>93</v>
      </c>
      <c r="C77" s="263"/>
      <c r="D77" s="263"/>
      <c r="E77" s="263"/>
      <c r="F77" s="263"/>
      <c r="G77" s="263"/>
      <c r="H77" s="263"/>
      <c r="I77" s="263"/>
      <c r="J77" s="263"/>
      <c r="K77" s="263"/>
      <c r="L77" s="263"/>
      <c r="M77" s="263"/>
      <c r="N77" s="263"/>
      <c r="O77" s="263"/>
      <c r="P77" s="263"/>
      <c r="Q77" s="7">
        <f>SUM(Q69:Q73)</f>
        <v>4</v>
      </c>
      <c r="R77" s="567"/>
      <c r="S77" s="567"/>
      <c r="T77" s="567"/>
      <c r="U77" s="567"/>
      <c r="V77" s="567"/>
      <c r="W77" s="567"/>
      <c r="X77" s="567"/>
      <c r="Y77" s="567"/>
      <c r="Z77" s="567"/>
    </row>
    <row r="78" spans="1:26" s="1" customFormat="1" ht="21.75" customHeight="1" x14ac:dyDescent="0.2">
      <c r="A78" s="5"/>
      <c r="B78" s="101" t="s">
        <v>2389</v>
      </c>
      <c r="C78" s="574" t="s">
        <v>1322</v>
      </c>
      <c r="D78" s="575"/>
      <c r="E78" s="575"/>
      <c r="F78" s="575"/>
      <c r="G78" s="575"/>
      <c r="H78" s="575"/>
      <c r="I78" s="575"/>
      <c r="J78" s="575"/>
      <c r="K78" s="575"/>
      <c r="L78" s="575"/>
      <c r="M78" s="575"/>
      <c r="N78" s="575"/>
      <c r="O78" s="575"/>
      <c r="P78" s="576"/>
      <c r="Q78" s="108"/>
      <c r="R78" s="665"/>
      <c r="S78" s="663"/>
      <c r="T78" s="663"/>
      <c r="U78" s="663"/>
      <c r="V78" s="663"/>
      <c r="W78" s="663"/>
      <c r="X78" s="663"/>
      <c r="Y78" s="663"/>
      <c r="Z78" s="664"/>
    </row>
    <row r="79" spans="1:26" s="1" customFormat="1" ht="32.25" customHeight="1" x14ac:dyDescent="0.2">
      <c r="A79" s="5"/>
      <c r="B79" s="597"/>
      <c r="C79" s="723"/>
      <c r="D79" s="724"/>
      <c r="E79" s="724"/>
      <c r="F79" s="724"/>
      <c r="G79" s="725"/>
      <c r="H79" s="613"/>
      <c r="I79" s="688" t="s">
        <v>1980</v>
      </c>
      <c r="J79" s="689" t="s">
        <v>1353</v>
      </c>
      <c r="K79" s="689" t="s">
        <v>1353</v>
      </c>
      <c r="L79" s="689" t="s">
        <v>1353</v>
      </c>
      <c r="M79" s="689" t="s">
        <v>1353</v>
      </c>
      <c r="N79" s="689" t="s">
        <v>1353</v>
      </c>
      <c r="O79" s="689" t="s">
        <v>1353</v>
      </c>
      <c r="P79" s="690" t="s">
        <v>1353</v>
      </c>
      <c r="Q79" s="692"/>
      <c r="R79" s="258"/>
      <c r="S79" s="259"/>
      <c r="T79" s="259"/>
      <c r="U79" s="259"/>
      <c r="V79" s="259"/>
      <c r="W79" s="259"/>
      <c r="X79" s="259"/>
      <c r="Y79" s="259"/>
      <c r="Z79" s="260"/>
    </row>
    <row r="80" spans="1:26" s="1" customFormat="1" ht="47.25" customHeight="1" x14ac:dyDescent="0.2">
      <c r="A80" s="5"/>
      <c r="B80" s="691"/>
      <c r="C80" s="726"/>
      <c r="D80" s="727"/>
      <c r="E80" s="727"/>
      <c r="F80" s="727"/>
      <c r="G80" s="728"/>
      <c r="H80" s="599"/>
      <c r="I80" s="682" t="s">
        <v>1981</v>
      </c>
      <c r="J80" s="683" t="s">
        <v>1354</v>
      </c>
      <c r="K80" s="683" t="s">
        <v>1354</v>
      </c>
      <c r="L80" s="683" t="s">
        <v>1354</v>
      </c>
      <c r="M80" s="683" t="s">
        <v>1354</v>
      </c>
      <c r="N80" s="683" t="s">
        <v>1354</v>
      </c>
      <c r="O80" s="683" t="s">
        <v>1354</v>
      </c>
      <c r="P80" s="684" t="s">
        <v>1354</v>
      </c>
      <c r="Q80" s="693"/>
      <c r="R80" s="258"/>
      <c r="S80" s="259"/>
      <c r="T80" s="259"/>
      <c r="U80" s="259"/>
      <c r="V80" s="259"/>
      <c r="W80" s="259"/>
      <c r="X80" s="259"/>
      <c r="Y80" s="259"/>
      <c r="Z80" s="260"/>
    </row>
    <row r="81" spans="1:26" s="1" customFormat="1" ht="129.75" customHeight="1" x14ac:dyDescent="0.2">
      <c r="A81" s="5"/>
      <c r="B81" s="105" t="s">
        <v>2390</v>
      </c>
      <c r="C81" s="685" t="s">
        <v>1355</v>
      </c>
      <c r="D81" s="686"/>
      <c r="E81" s="686"/>
      <c r="F81" s="686"/>
      <c r="G81" s="687"/>
      <c r="H81" s="44" t="s">
        <v>57</v>
      </c>
      <c r="I81" s="682" t="s">
        <v>3398</v>
      </c>
      <c r="J81" s="683" t="s">
        <v>1356</v>
      </c>
      <c r="K81" s="683" t="s">
        <v>1356</v>
      </c>
      <c r="L81" s="683" t="s">
        <v>1356</v>
      </c>
      <c r="M81" s="683" t="s">
        <v>1356</v>
      </c>
      <c r="N81" s="683" t="s">
        <v>1356</v>
      </c>
      <c r="O81" s="683" t="s">
        <v>1356</v>
      </c>
      <c r="P81" s="684" t="s">
        <v>1356</v>
      </c>
      <c r="Q81" s="104">
        <v>1</v>
      </c>
      <c r="R81" s="258"/>
      <c r="S81" s="259"/>
      <c r="T81" s="259"/>
      <c r="U81" s="259"/>
      <c r="V81" s="259"/>
      <c r="W81" s="259"/>
      <c r="X81" s="259"/>
      <c r="Y81" s="259"/>
      <c r="Z81" s="260"/>
    </row>
    <row r="82" spans="1:26" s="1" customFormat="1" ht="32.25" customHeight="1" x14ac:dyDescent="0.2">
      <c r="A82" s="5"/>
      <c r="B82" s="105" t="s">
        <v>2391</v>
      </c>
      <c r="C82" s="573" t="s">
        <v>1357</v>
      </c>
      <c r="D82" s="560"/>
      <c r="E82" s="560"/>
      <c r="F82" s="560"/>
      <c r="G82" s="672"/>
      <c r="H82" s="44" t="s">
        <v>57</v>
      </c>
      <c r="I82" s="669" t="s">
        <v>1358</v>
      </c>
      <c r="J82" s="670" t="s">
        <v>1358</v>
      </c>
      <c r="K82" s="670" t="s">
        <v>1358</v>
      </c>
      <c r="L82" s="670" t="s">
        <v>1358</v>
      </c>
      <c r="M82" s="670" t="s">
        <v>1358</v>
      </c>
      <c r="N82" s="670" t="s">
        <v>1358</v>
      </c>
      <c r="O82" s="670" t="s">
        <v>1358</v>
      </c>
      <c r="P82" s="671" t="s">
        <v>1358</v>
      </c>
      <c r="Q82" s="104">
        <v>1</v>
      </c>
      <c r="R82" s="258"/>
      <c r="S82" s="259"/>
      <c r="T82" s="259"/>
      <c r="U82" s="259"/>
      <c r="V82" s="259"/>
      <c r="W82" s="259"/>
      <c r="X82" s="259"/>
      <c r="Y82" s="259"/>
      <c r="Z82" s="260"/>
    </row>
    <row r="83" spans="1:26" s="1" customFormat="1" ht="32.25" customHeight="1" x14ac:dyDescent="0.2">
      <c r="A83" s="5"/>
      <c r="B83" s="105" t="s">
        <v>2392</v>
      </c>
      <c r="C83" s="573" t="s">
        <v>1359</v>
      </c>
      <c r="D83" s="560"/>
      <c r="E83" s="560"/>
      <c r="F83" s="560"/>
      <c r="G83" s="672"/>
      <c r="H83" s="44" t="s">
        <v>57</v>
      </c>
      <c r="I83" s="669" t="s">
        <v>1358</v>
      </c>
      <c r="J83" s="670" t="s">
        <v>1358</v>
      </c>
      <c r="K83" s="670" t="s">
        <v>1358</v>
      </c>
      <c r="L83" s="670" t="s">
        <v>1358</v>
      </c>
      <c r="M83" s="670" t="s">
        <v>1358</v>
      </c>
      <c r="N83" s="670" t="s">
        <v>1358</v>
      </c>
      <c r="O83" s="670" t="s">
        <v>1358</v>
      </c>
      <c r="P83" s="671" t="s">
        <v>1358</v>
      </c>
      <c r="Q83" s="104">
        <v>1</v>
      </c>
      <c r="R83" s="258"/>
      <c r="S83" s="259"/>
      <c r="T83" s="259"/>
      <c r="U83" s="259"/>
      <c r="V83" s="259"/>
      <c r="W83" s="259"/>
      <c r="X83" s="259"/>
      <c r="Y83" s="259"/>
      <c r="Z83" s="260"/>
    </row>
    <row r="84" spans="1:26" s="1" customFormat="1" ht="32.25" customHeight="1" x14ac:dyDescent="0.2">
      <c r="A84" s="5"/>
      <c r="B84" s="105" t="s">
        <v>2393</v>
      </c>
      <c r="C84" s="573" t="s">
        <v>1360</v>
      </c>
      <c r="D84" s="560"/>
      <c r="E84" s="560"/>
      <c r="F84" s="560"/>
      <c r="G84" s="672"/>
      <c r="H84" s="44"/>
      <c r="I84" s="669" t="s">
        <v>1361</v>
      </c>
      <c r="J84" s="670" t="s">
        <v>1361</v>
      </c>
      <c r="K84" s="670" t="s">
        <v>1361</v>
      </c>
      <c r="L84" s="670" t="s">
        <v>1361</v>
      </c>
      <c r="M84" s="670" t="s">
        <v>1361</v>
      </c>
      <c r="N84" s="670" t="s">
        <v>1361</v>
      </c>
      <c r="O84" s="670" t="s">
        <v>1361</v>
      </c>
      <c r="P84" s="671" t="s">
        <v>1361</v>
      </c>
      <c r="Q84" s="104">
        <v>1</v>
      </c>
      <c r="R84" s="258"/>
      <c r="S84" s="259"/>
      <c r="T84" s="259"/>
      <c r="U84" s="259"/>
      <c r="V84" s="259"/>
      <c r="W84" s="259"/>
      <c r="X84" s="259"/>
      <c r="Y84" s="259"/>
      <c r="Z84" s="260"/>
    </row>
    <row r="85" spans="1:26" s="1" customFormat="1" ht="32.25" customHeight="1" x14ac:dyDescent="0.2">
      <c r="A85" s="5"/>
      <c r="B85" s="105" t="s">
        <v>2394</v>
      </c>
      <c r="C85" s="573" t="s">
        <v>1362</v>
      </c>
      <c r="D85" s="560"/>
      <c r="E85" s="560"/>
      <c r="F85" s="560"/>
      <c r="G85" s="672"/>
      <c r="H85" s="44"/>
      <c r="I85" s="669" t="s">
        <v>1363</v>
      </c>
      <c r="J85" s="670" t="s">
        <v>1363</v>
      </c>
      <c r="K85" s="670" t="s">
        <v>1363</v>
      </c>
      <c r="L85" s="670" t="s">
        <v>1363</v>
      </c>
      <c r="M85" s="670" t="s">
        <v>1363</v>
      </c>
      <c r="N85" s="670" t="s">
        <v>1363</v>
      </c>
      <c r="O85" s="670" t="s">
        <v>1363</v>
      </c>
      <c r="P85" s="671" t="s">
        <v>1363</v>
      </c>
      <c r="Q85" s="104">
        <v>1</v>
      </c>
      <c r="R85" s="258"/>
      <c r="S85" s="259"/>
      <c r="T85" s="259"/>
      <c r="U85" s="259"/>
      <c r="V85" s="259"/>
      <c r="W85" s="259"/>
      <c r="X85" s="259"/>
      <c r="Y85" s="259"/>
      <c r="Z85" s="260"/>
    </row>
    <row r="86" spans="1:26" s="1" customFormat="1" ht="47.25" customHeight="1" x14ac:dyDescent="0.2">
      <c r="A86" s="5"/>
      <c r="B86" s="105" t="s">
        <v>2395</v>
      </c>
      <c r="C86" s="573" t="s">
        <v>1364</v>
      </c>
      <c r="D86" s="560"/>
      <c r="E86" s="560"/>
      <c r="F86" s="560"/>
      <c r="G86" s="672"/>
      <c r="H86" s="44"/>
      <c r="I86" s="669" t="s">
        <v>1982</v>
      </c>
      <c r="J86" s="670" t="s">
        <v>1365</v>
      </c>
      <c r="K86" s="670" t="s">
        <v>1365</v>
      </c>
      <c r="L86" s="670" t="s">
        <v>1365</v>
      </c>
      <c r="M86" s="670" t="s">
        <v>1365</v>
      </c>
      <c r="N86" s="670" t="s">
        <v>1365</v>
      </c>
      <c r="O86" s="670" t="s">
        <v>1365</v>
      </c>
      <c r="P86" s="671" t="s">
        <v>1365</v>
      </c>
      <c r="Q86" s="104">
        <v>1</v>
      </c>
      <c r="R86" s="258"/>
      <c r="S86" s="259"/>
      <c r="T86" s="259"/>
      <c r="U86" s="259"/>
      <c r="V86" s="259"/>
      <c r="W86" s="259"/>
      <c r="X86" s="259"/>
      <c r="Y86" s="259"/>
      <c r="Z86" s="260"/>
    </row>
    <row r="87" spans="1:26" s="1" customFormat="1" ht="45.75" customHeight="1" x14ac:dyDescent="0.2">
      <c r="A87" s="5"/>
      <c r="B87" s="105" t="s">
        <v>2396</v>
      </c>
      <c r="C87" s="573" t="s">
        <v>1366</v>
      </c>
      <c r="D87" s="560"/>
      <c r="E87" s="560"/>
      <c r="F87" s="560"/>
      <c r="G87" s="672"/>
      <c r="H87" s="44"/>
      <c r="I87" s="669" t="s">
        <v>1367</v>
      </c>
      <c r="J87" s="670" t="s">
        <v>1367</v>
      </c>
      <c r="K87" s="670" t="s">
        <v>1367</v>
      </c>
      <c r="L87" s="670" t="s">
        <v>1367</v>
      </c>
      <c r="M87" s="670" t="s">
        <v>1367</v>
      </c>
      <c r="N87" s="670" t="s">
        <v>1367</v>
      </c>
      <c r="O87" s="670" t="s">
        <v>1367</v>
      </c>
      <c r="P87" s="671" t="s">
        <v>1367</v>
      </c>
      <c r="Q87" s="104">
        <v>1</v>
      </c>
      <c r="R87" s="258"/>
      <c r="S87" s="259"/>
      <c r="T87" s="259"/>
      <c r="U87" s="259"/>
      <c r="V87" s="259"/>
      <c r="W87" s="259"/>
      <c r="X87" s="259"/>
      <c r="Y87" s="259"/>
      <c r="Z87" s="260"/>
    </row>
    <row r="88" spans="1:26" s="1" customFormat="1" ht="176.25" customHeight="1" x14ac:dyDescent="0.2">
      <c r="A88" s="5"/>
      <c r="B88" s="105" t="s">
        <v>2397</v>
      </c>
      <c r="C88" s="573" t="s">
        <v>1865</v>
      </c>
      <c r="D88" s="560"/>
      <c r="E88" s="560"/>
      <c r="F88" s="560"/>
      <c r="G88" s="672"/>
      <c r="H88" s="44" t="s">
        <v>57</v>
      </c>
      <c r="I88" s="669" t="s">
        <v>3125</v>
      </c>
      <c r="J88" s="670" t="s">
        <v>1368</v>
      </c>
      <c r="K88" s="670" t="s">
        <v>1368</v>
      </c>
      <c r="L88" s="670" t="s">
        <v>1368</v>
      </c>
      <c r="M88" s="670" t="s">
        <v>1368</v>
      </c>
      <c r="N88" s="670" t="s">
        <v>1368</v>
      </c>
      <c r="O88" s="670" t="s">
        <v>1368</v>
      </c>
      <c r="P88" s="671" t="s">
        <v>1368</v>
      </c>
      <c r="Q88" s="104">
        <v>1</v>
      </c>
      <c r="R88" s="258"/>
      <c r="S88" s="259"/>
      <c r="T88" s="259"/>
      <c r="U88" s="259"/>
      <c r="V88" s="259"/>
      <c r="W88" s="259"/>
      <c r="X88" s="259"/>
      <c r="Y88" s="259"/>
      <c r="Z88" s="260"/>
    </row>
    <row r="89" spans="1:26" s="1" customFormat="1" ht="27.75" customHeight="1" x14ac:dyDescent="0.2">
      <c r="A89" s="5"/>
      <c r="B89" s="558" t="s">
        <v>92</v>
      </c>
      <c r="C89" s="559"/>
      <c r="D89" s="559"/>
      <c r="E89" s="559"/>
      <c r="F89" s="559"/>
      <c r="G89" s="559"/>
      <c r="H89" s="559"/>
      <c r="I89" s="559"/>
      <c r="J89" s="559"/>
      <c r="K89" s="559"/>
      <c r="L89" s="559"/>
      <c r="M89" s="559"/>
      <c r="N89" s="559"/>
      <c r="O89" s="559"/>
      <c r="P89" s="559"/>
      <c r="Q89" s="7">
        <f>COUNTIF(Q79:Q88,"N/A")</f>
        <v>0</v>
      </c>
      <c r="R89" s="567"/>
      <c r="S89" s="567"/>
      <c r="T89" s="567"/>
      <c r="U89" s="567"/>
      <c r="V89" s="567"/>
      <c r="W89" s="567"/>
      <c r="X89" s="567"/>
      <c r="Y89" s="567"/>
      <c r="Z89" s="567"/>
    </row>
    <row r="90" spans="1:26" s="1" customFormat="1" ht="27.75" customHeight="1" x14ac:dyDescent="0.2">
      <c r="A90" s="5"/>
      <c r="B90" s="558" t="s">
        <v>812</v>
      </c>
      <c r="C90" s="559"/>
      <c r="D90" s="559"/>
      <c r="E90" s="559"/>
      <c r="F90" s="559"/>
      <c r="G90" s="559"/>
      <c r="H90" s="559"/>
      <c r="I90" s="559"/>
      <c r="J90" s="559"/>
      <c r="K90" s="559"/>
      <c r="L90" s="559"/>
      <c r="M90" s="559"/>
      <c r="N90" s="559"/>
      <c r="O90" s="559"/>
      <c r="P90" s="559"/>
      <c r="Q90" s="7">
        <f>COUNTIFS(H79:H88,"M",Q79:Q88,"N/A")</f>
        <v>0</v>
      </c>
      <c r="R90" s="567"/>
      <c r="S90" s="567"/>
      <c r="T90" s="567"/>
      <c r="U90" s="567"/>
      <c r="V90" s="567"/>
      <c r="W90" s="567"/>
      <c r="X90" s="567"/>
      <c r="Y90" s="567"/>
      <c r="Z90" s="567"/>
    </row>
    <row r="91" spans="1:26" s="1" customFormat="1" ht="27.75" customHeight="1" x14ac:dyDescent="0.2">
      <c r="A91" s="5"/>
      <c r="B91" s="558" t="s">
        <v>813</v>
      </c>
      <c r="C91" s="559"/>
      <c r="D91" s="559"/>
      <c r="E91" s="559"/>
      <c r="F91" s="559"/>
      <c r="G91" s="559"/>
      <c r="H91" s="559"/>
      <c r="I91" s="559"/>
      <c r="J91" s="559"/>
      <c r="K91" s="559"/>
      <c r="L91" s="559"/>
      <c r="M91" s="559"/>
      <c r="N91" s="559"/>
      <c r="O91" s="559"/>
      <c r="P91" s="559"/>
      <c r="Q91" s="7">
        <f>COUNTIFS(H79:H88,"M",Q79:Q88,"1")</f>
        <v>4</v>
      </c>
      <c r="R91" s="567"/>
      <c r="S91" s="567"/>
      <c r="T91" s="567"/>
      <c r="U91" s="567"/>
      <c r="V91" s="567"/>
      <c r="W91" s="567"/>
      <c r="X91" s="567"/>
      <c r="Y91" s="567"/>
      <c r="Z91" s="567"/>
    </row>
    <row r="92" spans="1:26" s="1" customFormat="1" ht="27.75" customHeight="1" x14ac:dyDescent="0.2">
      <c r="A92" s="5"/>
      <c r="B92" s="262" t="s">
        <v>93</v>
      </c>
      <c r="C92" s="263"/>
      <c r="D92" s="263"/>
      <c r="E92" s="263"/>
      <c r="F92" s="263"/>
      <c r="G92" s="263"/>
      <c r="H92" s="263"/>
      <c r="I92" s="263"/>
      <c r="J92" s="263"/>
      <c r="K92" s="263"/>
      <c r="L92" s="263"/>
      <c r="M92" s="263"/>
      <c r="N92" s="263"/>
      <c r="O92" s="263"/>
      <c r="P92" s="263"/>
      <c r="Q92" s="7">
        <f>SUM(Q79:Q88)</f>
        <v>8</v>
      </c>
      <c r="R92" s="567"/>
      <c r="S92" s="567"/>
      <c r="T92" s="567"/>
      <c r="U92" s="567"/>
      <c r="V92" s="567"/>
      <c r="W92" s="567"/>
      <c r="X92" s="567"/>
      <c r="Y92" s="567"/>
      <c r="Z92" s="567"/>
    </row>
    <row r="93" spans="1:26" s="1" customFormat="1" ht="21" customHeight="1" x14ac:dyDescent="0.2">
      <c r="A93" s="5"/>
      <c r="B93" s="101" t="s">
        <v>2398</v>
      </c>
      <c r="C93" s="574" t="s">
        <v>1323</v>
      </c>
      <c r="D93" s="575"/>
      <c r="E93" s="575"/>
      <c r="F93" s="575"/>
      <c r="G93" s="575"/>
      <c r="H93" s="575"/>
      <c r="I93" s="575"/>
      <c r="J93" s="575"/>
      <c r="K93" s="575"/>
      <c r="L93" s="575"/>
      <c r="M93" s="575"/>
      <c r="N93" s="575"/>
      <c r="O93" s="575"/>
      <c r="P93" s="576"/>
      <c r="Q93" s="108"/>
      <c r="R93" s="665"/>
      <c r="S93" s="663"/>
      <c r="T93" s="663"/>
      <c r="U93" s="663"/>
      <c r="V93" s="663"/>
      <c r="W93" s="663"/>
      <c r="X93" s="663"/>
      <c r="Y93" s="663"/>
      <c r="Z93" s="664"/>
    </row>
    <row r="94" spans="1:26" s="1" customFormat="1" ht="60" customHeight="1" x14ac:dyDescent="0.2">
      <c r="A94" s="5"/>
      <c r="B94" s="102" t="s">
        <v>2399</v>
      </c>
      <c r="C94" s="573" t="s">
        <v>1369</v>
      </c>
      <c r="D94" s="560"/>
      <c r="E94" s="560"/>
      <c r="F94" s="560"/>
      <c r="G94" s="672"/>
      <c r="H94" s="44" t="s">
        <v>57</v>
      </c>
      <c r="I94" s="669" t="s">
        <v>3126</v>
      </c>
      <c r="J94" s="670" t="s">
        <v>1370</v>
      </c>
      <c r="K94" s="670" t="s">
        <v>1370</v>
      </c>
      <c r="L94" s="670" t="s">
        <v>1370</v>
      </c>
      <c r="M94" s="670" t="s">
        <v>1370</v>
      </c>
      <c r="N94" s="670" t="s">
        <v>1370</v>
      </c>
      <c r="O94" s="670" t="s">
        <v>1370</v>
      </c>
      <c r="P94" s="671" t="s">
        <v>1370</v>
      </c>
      <c r="Q94" s="104">
        <v>1</v>
      </c>
      <c r="R94" s="258"/>
      <c r="S94" s="259"/>
      <c r="T94" s="259"/>
      <c r="U94" s="259"/>
      <c r="V94" s="259"/>
      <c r="W94" s="259"/>
      <c r="X94" s="259"/>
      <c r="Y94" s="259"/>
      <c r="Z94" s="260"/>
    </row>
    <row r="95" spans="1:26" s="1" customFormat="1" ht="75" customHeight="1" x14ac:dyDescent="0.2">
      <c r="A95" s="5"/>
      <c r="B95" s="102" t="s">
        <v>2400</v>
      </c>
      <c r="C95" s="573" t="s">
        <v>3127</v>
      </c>
      <c r="D95" s="560"/>
      <c r="E95" s="560"/>
      <c r="F95" s="560"/>
      <c r="G95" s="672"/>
      <c r="H95" s="44" t="s">
        <v>57</v>
      </c>
      <c r="I95" s="555" t="s">
        <v>2815</v>
      </c>
      <c r="J95" s="556"/>
      <c r="K95" s="556"/>
      <c r="L95" s="556"/>
      <c r="M95" s="556"/>
      <c r="N95" s="556"/>
      <c r="O95" s="556"/>
      <c r="P95" s="557"/>
      <c r="Q95" s="104">
        <v>1</v>
      </c>
      <c r="R95" s="258"/>
      <c r="S95" s="259"/>
      <c r="T95" s="259"/>
      <c r="U95" s="259"/>
      <c r="V95" s="259"/>
      <c r="W95" s="259"/>
      <c r="X95" s="259"/>
      <c r="Y95" s="259"/>
      <c r="Z95" s="260"/>
    </row>
    <row r="96" spans="1:26" s="1" customFormat="1" ht="49.5" customHeight="1" x14ac:dyDescent="0.2">
      <c r="A96" s="5"/>
      <c r="B96" s="102" t="s">
        <v>2401</v>
      </c>
      <c r="C96" s="573" t="s">
        <v>1858</v>
      </c>
      <c r="D96" s="560"/>
      <c r="E96" s="560"/>
      <c r="F96" s="560"/>
      <c r="G96" s="672"/>
      <c r="H96" s="44" t="s">
        <v>57</v>
      </c>
      <c r="I96" s="669" t="s">
        <v>1983</v>
      </c>
      <c r="J96" s="670" t="s">
        <v>1371</v>
      </c>
      <c r="K96" s="670" t="s">
        <v>1371</v>
      </c>
      <c r="L96" s="670" t="s">
        <v>1371</v>
      </c>
      <c r="M96" s="670" t="s">
        <v>1371</v>
      </c>
      <c r="N96" s="670" t="s">
        <v>1371</v>
      </c>
      <c r="O96" s="670" t="s">
        <v>1371</v>
      </c>
      <c r="P96" s="671" t="s">
        <v>1371</v>
      </c>
      <c r="Q96" s="104">
        <v>1</v>
      </c>
      <c r="R96" s="258"/>
      <c r="S96" s="259"/>
      <c r="T96" s="259"/>
      <c r="U96" s="259"/>
      <c r="V96" s="259"/>
      <c r="W96" s="259"/>
      <c r="X96" s="259"/>
      <c r="Y96" s="259"/>
      <c r="Z96" s="260"/>
    </row>
    <row r="97" spans="1:26" s="1" customFormat="1" ht="27.75" customHeight="1" x14ac:dyDescent="0.2">
      <c r="A97" s="5"/>
      <c r="B97" s="558" t="s">
        <v>92</v>
      </c>
      <c r="C97" s="559"/>
      <c r="D97" s="559"/>
      <c r="E97" s="559"/>
      <c r="F97" s="559"/>
      <c r="G97" s="559"/>
      <c r="H97" s="559"/>
      <c r="I97" s="559"/>
      <c r="J97" s="559"/>
      <c r="K97" s="559"/>
      <c r="L97" s="559"/>
      <c r="M97" s="559"/>
      <c r="N97" s="559"/>
      <c r="O97" s="559"/>
      <c r="P97" s="559"/>
      <c r="Q97" s="7">
        <f>COUNTIF(Q94:Q96,"N/A")</f>
        <v>0</v>
      </c>
      <c r="R97" s="567"/>
      <c r="S97" s="567"/>
      <c r="T97" s="567"/>
      <c r="U97" s="567"/>
      <c r="V97" s="567"/>
      <c r="W97" s="567"/>
      <c r="X97" s="567"/>
      <c r="Y97" s="567"/>
      <c r="Z97" s="567"/>
    </row>
    <row r="98" spans="1:26" s="1" customFormat="1" ht="27.75" customHeight="1" x14ac:dyDescent="0.2">
      <c r="A98" s="5"/>
      <c r="B98" s="558" t="s">
        <v>812</v>
      </c>
      <c r="C98" s="559"/>
      <c r="D98" s="559"/>
      <c r="E98" s="559"/>
      <c r="F98" s="559"/>
      <c r="G98" s="559"/>
      <c r="H98" s="559"/>
      <c r="I98" s="559"/>
      <c r="J98" s="559"/>
      <c r="K98" s="559"/>
      <c r="L98" s="559"/>
      <c r="M98" s="559"/>
      <c r="N98" s="559"/>
      <c r="O98" s="559"/>
      <c r="P98" s="559"/>
      <c r="Q98" s="7">
        <f>COUNTIFS(H94:H96,"M",Q94:Q96,"N/A")</f>
        <v>0</v>
      </c>
      <c r="R98" s="567"/>
      <c r="S98" s="567"/>
      <c r="T98" s="567"/>
      <c r="U98" s="567"/>
      <c r="V98" s="567"/>
      <c r="W98" s="567"/>
      <c r="X98" s="567"/>
      <c r="Y98" s="567"/>
      <c r="Z98" s="567"/>
    </row>
    <row r="99" spans="1:26" s="1" customFormat="1" ht="27.75" customHeight="1" x14ac:dyDescent="0.2">
      <c r="A99" s="5"/>
      <c r="B99" s="558" t="s">
        <v>813</v>
      </c>
      <c r="C99" s="559"/>
      <c r="D99" s="559"/>
      <c r="E99" s="559"/>
      <c r="F99" s="559"/>
      <c r="G99" s="559"/>
      <c r="H99" s="559"/>
      <c r="I99" s="559"/>
      <c r="J99" s="559"/>
      <c r="K99" s="559"/>
      <c r="L99" s="559"/>
      <c r="M99" s="559"/>
      <c r="N99" s="559"/>
      <c r="O99" s="559"/>
      <c r="P99" s="559"/>
      <c r="Q99" s="7">
        <f>COUNTIFS(H94:H96,"M",Q94:Q96,"1")</f>
        <v>3</v>
      </c>
      <c r="R99" s="567"/>
      <c r="S99" s="567"/>
      <c r="T99" s="567"/>
      <c r="U99" s="567"/>
      <c r="V99" s="567"/>
      <c r="W99" s="567"/>
      <c r="X99" s="567"/>
      <c r="Y99" s="567"/>
      <c r="Z99" s="567"/>
    </row>
    <row r="100" spans="1:26" s="1" customFormat="1" ht="27.75" customHeight="1" x14ac:dyDescent="0.2">
      <c r="A100" s="5"/>
      <c r="B100" s="262" t="s">
        <v>93</v>
      </c>
      <c r="C100" s="263"/>
      <c r="D100" s="263"/>
      <c r="E100" s="263"/>
      <c r="F100" s="263"/>
      <c r="G100" s="263"/>
      <c r="H100" s="263"/>
      <c r="I100" s="263"/>
      <c r="J100" s="263"/>
      <c r="K100" s="263"/>
      <c r="L100" s="263"/>
      <c r="M100" s="263"/>
      <c r="N100" s="263"/>
      <c r="O100" s="263"/>
      <c r="P100" s="263"/>
      <c r="Q100" s="7">
        <f>SUM(Q94:Q96)</f>
        <v>3</v>
      </c>
      <c r="R100" s="567"/>
      <c r="S100" s="567"/>
      <c r="T100" s="567"/>
      <c r="U100" s="567"/>
      <c r="V100" s="567"/>
      <c r="W100" s="567"/>
      <c r="X100" s="567"/>
      <c r="Y100" s="567"/>
      <c r="Z100" s="567"/>
    </row>
    <row r="101" spans="1:26" s="1" customFormat="1" ht="21" customHeight="1" x14ac:dyDescent="0.2">
      <c r="A101" s="5"/>
      <c r="B101" s="102" t="s">
        <v>2402</v>
      </c>
      <c r="C101" s="574" t="s">
        <v>1324</v>
      </c>
      <c r="D101" s="575"/>
      <c r="E101" s="575"/>
      <c r="F101" s="575"/>
      <c r="G101" s="575"/>
      <c r="H101" s="575"/>
      <c r="I101" s="575"/>
      <c r="J101" s="575"/>
      <c r="K101" s="575"/>
      <c r="L101" s="575"/>
      <c r="M101" s="575"/>
      <c r="N101" s="575"/>
      <c r="O101" s="575"/>
      <c r="P101" s="576"/>
      <c r="Q101" s="108"/>
      <c r="R101" s="665"/>
      <c r="S101" s="663"/>
      <c r="T101" s="663"/>
      <c r="U101" s="663"/>
      <c r="V101" s="663"/>
      <c r="W101" s="663"/>
      <c r="X101" s="663"/>
      <c r="Y101" s="663"/>
      <c r="Z101" s="664"/>
    </row>
    <row r="102" spans="1:26" s="1" customFormat="1" ht="32.25" customHeight="1" x14ac:dyDescent="0.2">
      <c r="A102" s="5"/>
      <c r="B102" s="102" t="s">
        <v>2403</v>
      </c>
      <c r="C102" s="573" t="s">
        <v>1372</v>
      </c>
      <c r="D102" s="560"/>
      <c r="E102" s="560"/>
      <c r="F102" s="560"/>
      <c r="G102" s="672"/>
      <c r="H102" s="44" t="s">
        <v>57</v>
      </c>
      <c r="I102" s="669" t="s">
        <v>1373</v>
      </c>
      <c r="J102" s="670" t="s">
        <v>1374</v>
      </c>
      <c r="K102" s="670" t="s">
        <v>1374</v>
      </c>
      <c r="L102" s="670" t="s">
        <v>1374</v>
      </c>
      <c r="M102" s="670" t="s">
        <v>1374</v>
      </c>
      <c r="N102" s="670" t="s">
        <v>1374</v>
      </c>
      <c r="O102" s="670" t="s">
        <v>1374</v>
      </c>
      <c r="P102" s="671" t="s">
        <v>1374</v>
      </c>
      <c r="Q102" s="104">
        <v>1</v>
      </c>
      <c r="R102" s="258"/>
      <c r="S102" s="259"/>
      <c r="T102" s="259"/>
      <c r="U102" s="259"/>
      <c r="V102" s="259"/>
      <c r="W102" s="259"/>
      <c r="X102" s="259"/>
      <c r="Y102" s="259"/>
      <c r="Z102" s="260"/>
    </row>
    <row r="103" spans="1:26" s="1" customFormat="1" ht="147" customHeight="1" x14ac:dyDescent="0.2">
      <c r="A103" s="5"/>
      <c r="B103" s="102" t="s">
        <v>2404</v>
      </c>
      <c r="C103" s="573" t="s">
        <v>3128</v>
      </c>
      <c r="D103" s="560"/>
      <c r="E103" s="560"/>
      <c r="F103" s="560"/>
      <c r="G103" s="672"/>
      <c r="H103" s="44" t="s">
        <v>57</v>
      </c>
      <c r="I103" s="669" t="s">
        <v>1984</v>
      </c>
      <c r="J103" s="670" t="s">
        <v>1375</v>
      </c>
      <c r="K103" s="670" t="s">
        <v>1375</v>
      </c>
      <c r="L103" s="670" t="s">
        <v>1375</v>
      </c>
      <c r="M103" s="670" t="s">
        <v>1375</v>
      </c>
      <c r="N103" s="670" t="s">
        <v>1375</v>
      </c>
      <c r="O103" s="670" t="s">
        <v>1375</v>
      </c>
      <c r="P103" s="671" t="s">
        <v>1375</v>
      </c>
      <c r="Q103" s="104">
        <v>1</v>
      </c>
      <c r="R103" s="258"/>
      <c r="S103" s="259"/>
      <c r="T103" s="259"/>
      <c r="U103" s="259"/>
      <c r="V103" s="259"/>
      <c r="W103" s="259"/>
      <c r="X103" s="259"/>
      <c r="Y103" s="259"/>
      <c r="Z103" s="260"/>
    </row>
    <row r="104" spans="1:26" s="1" customFormat="1" ht="45" customHeight="1" x14ac:dyDescent="0.2">
      <c r="A104" s="5"/>
      <c r="B104" s="102" t="s">
        <v>2405</v>
      </c>
      <c r="C104" s="573" t="s">
        <v>3130</v>
      </c>
      <c r="D104" s="560"/>
      <c r="E104" s="560"/>
      <c r="F104" s="560"/>
      <c r="G104" s="672"/>
      <c r="H104" s="44" t="s">
        <v>57</v>
      </c>
      <c r="I104" s="669" t="s">
        <v>3129</v>
      </c>
      <c r="J104" s="670" t="s">
        <v>1376</v>
      </c>
      <c r="K104" s="670" t="s">
        <v>1376</v>
      </c>
      <c r="L104" s="670" t="s">
        <v>1376</v>
      </c>
      <c r="M104" s="670" t="s">
        <v>1376</v>
      </c>
      <c r="N104" s="670" t="s">
        <v>1376</v>
      </c>
      <c r="O104" s="670" t="s">
        <v>1376</v>
      </c>
      <c r="P104" s="671" t="s">
        <v>1376</v>
      </c>
      <c r="Q104" s="104">
        <v>1</v>
      </c>
      <c r="R104" s="258"/>
      <c r="S104" s="259"/>
      <c r="T104" s="259"/>
      <c r="U104" s="259"/>
      <c r="V104" s="259"/>
      <c r="W104" s="259"/>
      <c r="X104" s="259"/>
      <c r="Y104" s="259"/>
      <c r="Z104" s="260"/>
    </row>
    <row r="105" spans="1:26" s="1" customFormat="1" ht="32.25" customHeight="1" x14ac:dyDescent="0.2">
      <c r="A105" s="5"/>
      <c r="B105" s="102" t="s">
        <v>2406</v>
      </c>
      <c r="C105" s="573" t="s">
        <v>1377</v>
      </c>
      <c r="D105" s="560"/>
      <c r="E105" s="560"/>
      <c r="F105" s="560"/>
      <c r="G105" s="672"/>
      <c r="H105" s="44"/>
      <c r="I105" s="669" t="s">
        <v>1378</v>
      </c>
      <c r="J105" s="670" t="s">
        <v>1378</v>
      </c>
      <c r="K105" s="670" t="s">
        <v>1378</v>
      </c>
      <c r="L105" s="670" t="s">
        <v>1378</v>
      </c>
      <c r="M105" s="670" t="s">
        <v>1378</v>
      </c>
      <c r="N105" s="670" t="s">
        <v>1378</v>
      </c>
      <c r="O105" s="670" t="s">
        <v>1378</v>
      </c>
      <c r="P105" s="671" t="s">
        <v>1378</v>
      </c>
      <c r="Q105" s="104">
        <v>1</v>
      </c>
      <c r="R105" s="258"/>
      <c r="S105" s="259"/>
      <c r="T105" s="259"/>
      <c r="U105" s="259"/>
      <c r="V105" s="259"/>
      <c r="W105" s="259"/>
      <c r="X105" s="259"/>
      <c r="Y105" s="259"/>
      <c r="Z105" s="260"/>
    </row>
    <row r="106" spans="1:26" s="1" customFormat="1" ht="21" customHeight="1" x14ac:dyDescent="0.2">
      <c r="A106" s="5"/>
      <c r="B106" s="102" t="s">
        <v>2407</v>
      </c>
      <c r="C106" s="573" t="s">
        <v>1379</v>
      </c>
      <c r="D106" s="560"/>
      <c r="E106" s="560"/>
      <c r="F106" s="560"/>
      <c r="G106" s="672"/>
      <c r="H106" s="44" t="s">
        <v>57</v>
      </c>
      <c r="I106" s="669" t="s">
        <v>1380</v>
      </c>
      <c r="J106" s="670" t="s">
        <v>1380</v>
      </c>
      <c r="K106" s="670" t="s">
        <v>1380</v>
      </c>
      <c r="L106" s="670" t="s">
        <v>1380</v>
      </c>
      <c r="M106" s="670" t="s">
        <v>1380</v>
      </c>
      <c r="N106" s="670" t="s">
        <v>1380</v>
      </c>
      <c r="O106" s="670" t="s">
        <v>1380</v>
      </c>
      <c r="P106" s="671" t="s">
        <v>1380</v>
      </c>
      <c r="Q106" s="104">
        <v>1</v>
      </c>
      <c r="R106" s="258"/>
      <c r="S106" s="259"/>
      <c r="T106" s="259"/>
      <c r="U106" s="259"/>
      <c r="V106" s="259"/>
      <c r="W106" s="259"/>
      <c r="X106" s="259"/>
      <c r="Y106" s="259"/>
      <c r="Z106" s="260"/>
    </row>
    <row r="107" spans="1:26" s="1" customFormat="1" ht="32.25" customHeight="1" x14ac:dyDescent="0.2">
      <c r="A107" s="5"/>
      <c r="B107" s="102" t="s">
        <v>2408</v>
      </c>
      <c r="C107" s="573" t="s">
        <v>1381</v>
      </c>
      <c r="D107" s="560"/>
      <c r="E107" s="560"/>
      <c r="F107" s="560"/>
      <c r="G107" s="672"/>
      <c r="H107" s="44" t="s">
        <v>57</v>
      </c>
      <c r="I107" s="669" t="s">
        <v>3399</v>
      </c>
      <c r="J107" s="670" t="s">
        <v>1382</v>
      </c>
      <c r="K107" s="670" t="s">
        <v>1382</v>
      </c>
      <c r="L107" s="670" t="s">
        <v>1382</v>
      </c>
      <c r="M107" s="670" t="s">
        <v>1382</v>
      </c>
      <c r="N107" s="670" t="s">
        <v>1382</v>
      </c>
      <c r="O107" s="670" t="s">
        <v>1382</v>
      </c>
      <c r="P107" s="671" t="s">
        <v>1382</v>
      </c>
      <c r="Q107" s="104">
        <v>1</v>
      </c>
      <c r="R107" s="258"/>
      <c r="S107" s="259"/>
      <c r="T107" s="259"/>
      <c r="U107" s="259"/>
      <c r="V107" s="259"/>
      <c r="W107" s="259"/>
      <c r="X107" s="259"/>
      <c r="Y107" s="259"/>
      <c r="Z107" s="260"/>
    </row>
    <row r="108" spans="1:26" s="1" customFormat="1" ht="32.25" customHeight="1" x14ac:dyDescent="0.2">
      <c r="A108" s="5"/>
      <c r="B108" s="102" t="s">
        <v>2409</v>
      </c>
      <c r="C108" s="573" t="s">
        <v>1383</v>
      </c>
      <c r="D108" s="560"/>
      <c r="E108" s="560"/>
      <c r="F108" s="560"/>
      <c r="G108" s="672"/>
      <c r="H108" s="116"/>
      <c r="I108" s="669" t="s">
        <v>1985</v>
      </c>
      <c r="J108" s="670" t="s">
        <v>1384</v>
      </c>
      <c r="K108" s="670" t="s">
        <v>1384</v>
      </c>
      <c r="L108" s="670" t="s">
        <v>1384</v>
      </c>
      <c r="M108" s="670" t="s">
        <v>1384</v>
      </c>
      <c r="N108" s="670" t="s">
        <v>1384</v>
      </c>
      <c r="O108" s="670" t="s">
        <v>1384</v>
      </c>
      <c r="P108" s="671" t="s">
        <v>1384</v>
      </c>
      <c r="Q108" s="104">
        <v>1</v>
      </c>
      <c r="R108" s="258"/>
      <c r="S108" s="259"/>
      <c r="T108" s="259"/>
      <c r="U108" s="259"/>
      <c r="V108" s="259"/>
      <c r="W108" s="259"/>
      <c r="X108" s="259"/>
      <c r="Y108" s="259"/>
      <c r="Z108" s="260"/>
    </row>
    <row r="109" spans="1:26" s="1" customFormat="1" ht="27.75" customHeight="1" x14ac:dyDescent="0.2">
      <c r="A109" s="5"/>
      <c r="B109" s="558" t="s">
        <v>92</v>
      </c>
      <c r="C109" s="559"/>
      <c r="D109" s="559"/>
      <c r="E109" s="559"/>
      <c r="F109" s="559"/>
      <c r="G109" s="559"/>
      <c r="H109" s="559"/>
      <c r="I109" s="559"/>
      <c r="J109" s="559"/>
      <c r="K109" s="559"/>
      <c r="L109" s="559"/>
      <c r="M109" s="559"/>
      <c r="N109" s="559"/>
      <c r="O109" s="559"/>
      <c r="P109" s="559"/>
      <c r="Q109" s="7">
        <f>COUNTIF(Q102:Q108,"N/A")</f>
        <v>0</v>
      </c>
      <c r="R109" s="567"/>
      <c r="S109" s="567"/>
      <c r="T109" s="567"/>
      <c r="U109" s="567"/>
      <c r="V109" s="567"/>
      <c r="W109" s="567"/>
      <c r="X109" s="567"/>
      <c r="Y109" s="567"/>
      <c r="Z109" s="567"/>
    </row>
    <row r="110" spans="1:26" s="1" customFormat="1" ht="27.75" customHeight="1" x14ac:dyDescent="0.2">
      <c r="A110" s="5"/>
      <c r="B110" s="558" t="s">
        <v>812</v>
      </c>
      <c r="C110" s="559"/>
      <c r="D110" s="559"/>
      <c r="E110" s="559"/>
      <c r="F110" s="559"/>
      <c r="G110" s="559"/>
      <c r="H110" s="559"/>
      <c r="I110" s="559"/>
      <c r="J110" s="559"/>
      <c r="K110" s="559"/>
      <c r="L110" s="559"/>
      <c r="M110" s="559"/>
      <c r="N110" s="559"/>
      <c r="O110" s="559"/>
      <c r="P110" s="559"/>
      <c r="Q110" s="7">
        <f>COUNTIFS(H102:H108,"M",Q102:Q108,"N/A")</f>
        <v>0</v>
      </c>
      <c r="R110" s="567"/>
      <c r="S110" s="567"/>
      <c r="T110" s="567"/>
      <c r="U110" s="567"/>
      <c r="V110" s="567"/>
      <c r="W110" s="567"/>
      <c r="X110" s="567"/>
      <c r="Y110" s="567"/>
      <c r="Z110" s="567"/>
    </row>
    <row r="111" spans="1:26" s="1" customFormat="1" ht="27.75" customHeight="1" x14ac:dyDescent="0.2">
      <c r="A111" s="5"/>
      <c r="B111" s="558" t="s">
        <v>813</v>
      </c>
      <c r="C111" s="559"/>
      <c r="D111" s="559"/>
      <c r="E111" s="559"/>
      <c r="F111" s="559"/>
      <c r="G111" s="559"/>
      <c r="H111" s="559"/>
      <c r="I111" s="559"/>
      <c r="J111" s="559"/>
      <c r="K111" s="559"/>
      <c r="L111" s="559"/>
      <c r="M111" s="559"/>
      <c r="N111" s="559"/>
      <c r="O111" s="559"/>
      <c r="P111" s="559"/>
      <c r="Q111" s="7">
        <f>COUNTIFS(H102:H108,"M",Q102:Q108,"1")</f>
        <v>5</v>
      </c>
      <c r="R111" s="567"/>
      <c r="S111" s="567"/>
      <c r="T111" s="567"/>
      <c r="U111" s="567"/>
      <c r="V111" s="567"/>
      <c r="W111" s="567"/>
      <c r="X111" s="567"/>
      <c r="Y111" s="567"/>
      <c r="Z111" s="567"/>
    </row>
    <row r="112" spans="1:26" s="1" customFormat="1" ht="27.75" customHeight="1" x14ac:dyDescent="0.2">
      <c r="A112" s="5"/>
      <c r="B112" s="262" t="s">
        <v>93</v>
      </c>
      <c r="C112" s="263"/>
      <c r="D112" s="263"/>
      <c r="E112" s="263"/>
      <c r="F112" s="263"/>
      <c r="G112" s="263"/>
      <c r="H112" s="263"/>
      <c r="I112" s="263"/>
      <c r="J112" s="263"/>
      <c r="K112" s="263"/>
      <c r="L112" s="263"/>
      <c r="M112" s="263"/>
      <c r="N112" s="263"/>
      <c r="O112" s="263"/>
      <c r="P112" s="263"/>
      <c r="Q112" s="7">
        <f>SUM(Q102:Q108)</f>
        <v>7</v>
      </c>
      <c r="R112" s="567"/>
      <c r="S112" s="567"/>
      <c r="T112" s="567"/>
      <c r="U112" s="567"/>
      <c r="V112" s="567"/>
      <c r="W112" s="567"/>
      <c r="X112" s="567"/>
      <c r="Y112" s="567"/>
      <c r="Z112" s="567"/>
    </row>
    <row r="113" spans="1:26" s="1" customFormat="1" ht="21" customHeight="1" x14ac:dyDescent="0.2">
      <c r="A113" s="5"/>
      <c r="B113" s="101" t="s">
        <v>2410</v>
      </c>
      <c r="C113" s="574" t="s">
        <v>1859</v>
      </c>
      <c r="D113" s="575"/>
      <c r="E113" s="575"/>
      <c r="F113" s="575"/>
      <c r="G113" s="575"/>
      <c r="H113" s="575"/>
      <c r="I113" s="575"/>
      <c r="J113" s="575"/>
      <c r="K113" s="575"/>
      <c r="L113" s="575"/>
      <c r="M113" s="575"/>
      <c r="N113" s="575"/>
      <c r="O113" s="575"/>
      <c r="P113" s="576"/>
      <c r="Q113" s="108"/>
      <c r="R113" s="665"/>
      <c r="S113" s="663"/>
      <c r="T113" s="663"/>
      <c r="U113" s="663"/>
      <c r="V113" s="663"/>
      <c r="W113" s="663"/>
      <c r="X113" s="663"/>
      <c r="Y113" s="663"/>
      <c r="Z113" s="664"/>
    </row>
    <row r="114" spans="1:26" s="1" customFormat="1" ht="57.75" customHeight="1" x14ac:dyDescent="0.2">
      <c r="A114" s="5"/>
      <c r="B114" s="105" t="s">
        <v>2411</v>
      </c>
      <c r="C114" s="573" t="s">
        <v>1385</v>
      </c>
      <c r="D114" s="560"/>
      <c r="E114" s="560"/>
      <c r="F114" s="560"/>
      <c r="G114" s="672"/>
      <c r="H114" s="44"/>
      <c r="I114" s="669" t="s">
        <v>1386</v>
      </c>
      <c r="J114" s="670" t="s">
        <v>1386</v>
      </c>
      <c r="K114" s="670" t="s">
        <v>1386</v>
      </c>
      <c r="L114" s="670" t="s">
        <v>1386</v>
      </c>
      <c r="M114" s="670" t="s">
        <v>1386</v>
      </c>
      <c r="N114" s="670" t="s">
        <v>1386</v>
      </c>
      <c r="O114" s="670" t="s">
        <v>1386</v>
      </c>
      <c r="P114" s="671" t="s">
        <v>1386</v>
      </c>
      <c r="Q114" s="104">
        <v>1</v>
      </c>
      <c r="R114" s="258"/>
      <c r="S114" s="259"/>
      <c r="T114" s="259"/>
      <c r="U114" s="259"/>
      <c r="V114" s="259"/>
      <c r="W114" s="259"/>
      <c r="X114" s="259"/>
      <c r="Y114" s="259"/>
      <c r="Z114" s="260"/>
    </row>
    <row r="115" spans="1:26" s="1" customFormat="1" ht="20.25" customHeight="1" x14ac:dyDescent="0.2">
      <c r="A115" s="5"/>
      <c r="B115" s="105" t="s">
        <v>2412</v>
      </c>
      <c r="C115" s="573" t="s">
        <v>3355</v>
      </c>
      <c r="D115" s="560"/>
      <c r="E115" s="560"/>
      <c r="F115" s="560"/>
      <c r="G115" s="672"/>
      <c r="H115" s="44"/>
      <c r="I115" s="555" t="s">
        <v>444</v>
      </c>
      <c r="J115" s="556"/>
      <c r="K115" s="556"/>
      <c r="L115" s="556"/>
      <c r="M115" s="556"/>
      <c r="N115" s="556"/>
      <c r="O115" s="556"/>
      <c r="P115" s="557"/>
      <c r="Q115" s="104">
        <v>1</v>
      </c>
      <c r="R115" s="258"/>
      <c r="S115" s="259"/>
      <c r="T115" s="259"/>
      <c r="U115" s="259"/>
      <c r="V115" s="259"/>
      <c r="W115" s="259"/>
      <c r="X115" s="259"/>
      <c r="Y115" s="259"/>
      <c r="Z115" s="260"/>
    </row>
    <row r="116" spans="1:26" s="1" customFormat="1" ht="20.25" customHeight="1" x14ac:dyDescent="0.2">
      <c r="A116" s="5"/>
      <c r="B116" s="105" t="s">
        <v>2413</v>
      </c>
      <c r="C116" s="573" t="s">
        <v>3131</v>
      </c>
      <c r="D116" s="560"/>
      <c r="E116" s="560"/>
      <c r="F116" s="560"/>
      <c r="G116" s="672"/>
      <c r="H116" s="114"/>
      <c r="I116" s="555" t="s">
        <v>444</v>
      </c>
      <c r="J116" s="556"/>
      <c r="K116" s="556"/>
      <c r="L116" s="556"/>
      <c r="M116" s="556"/>
      <c r="N116" s="556"/>
      <c r="O116" s="556"/>
      <c r="P116" s="557"/>
      <c r="Q116" s="114"/>
      <c r="R116" s="258"/>
      <c r="S116" s="259"/>
      <c r="T116" s="259"/>
      <c r="U116" s="259"/>
      <c r="V116" s="259"/>
      <c r="W116" s="259"/>
      <c r="X116" s="259"/>
      <c r="Y116" s="259"/>
      <c r="Z116" s="260"/>
    </row>
    <row r="117" spans="1:26" s="1" customFormat="1" ht="32.25" customHeight="1" x14ac:dyDescent="0.2">
      <c r="A117" s="5"/>
      <c r="B117" s="105" t="s">
        <v>55</v>
      </c>
      <c r="C117" s="573" t="s">
        <v>3401</v>
      </c>
      <c r="D117" s="560"/>
      <c r="E117" s="560"/>
      <c r="F117" s="560"/>
      <c r="G117" s="672"/>
      <c r="H117" s="44"/>
      <c r="I117" s="669" t="s">
        <v>1986</v>
      </c>
      <c r="J117" s="670" t="s">
        <v>1387</v>
      </c>
      <c r="K117" s="670" t="s">
        <v>1387</v>
      </c>
      <c r="L117" s="670" t="s">
        <v>1387</v>
      </c>
      <c r="M117" s="670" t="s">
        <v>1387</v>
      </c>
      <c r="N117" s="670" t="s">
        <v>1387</v>
      </c>
      <c r="O117" s="670" t="s">
        <v>1387</v>
      </c>
      <c r="P117" s="671" t="s">
        <v>1387</v>
      </c>
      <c r="Q117" s="104">
        <v>1</v>
      </c>
      <c r="R117" s="258"/>
      <c r="S117" s="259"/>
      <c r="T117" s="259"/>
      <c r="U117" s="259"/>
      <c r="V117" s="259"/>
      <c r="W117" s="259"/>
      <c r="X117" s="259"/>
      <c r="Y117" s="259"/>
      <c r="Z117" s="260"/>
    </row>
    <row r="118" spans="1:26" s="1" customFormat="1" ht="28.5" customHeight="1" x14ac:dyDescent="0.2">
      <c r="A118" s="5"/>
      <c r="B118" s="105" t="s">
        <v>58</v>
      </c>
      <c r="C118" s="573" t="s">
        <v>3402</v>
      </c>
      <c r="D118" s="560"/>
      <c r="E118" s="560"/>
      <c r="F118" s="560"/>
      <c r="G118" s="672"/>
      <c r="H118" s="44"/>
      <c r="I118" s="669" t="s">
        <v>1388</v>
      </c>
      <c r="J118" s="670" t="s">
        <v>1388</v>
      </c>
      <c r="K118" s="670" t="s">
        <v>1388</v>
      </c>
      <c r="L118" s="670" t="s">
        <v>1388</v>
      </c>
      <c r="M118" s="670" t="s">
        <v>1388</v>
      </c>
      <c r="N118" s="670" t="s">
        <v>1388</v>
      </c>
      <c r="O118" s="670" t="s">
        <v>1388</v>
      </c>
      <c r="P118" s="671" t="s">
        <v>1388</v>
      </c>
      <c r="Q118" s="104">
        <v>1</v>
      </c>
      <c r="R118" s="258"/>
      <c r="S118" s="259"/>
      <c r="T118" s="259"/>
      <c r="U118" s="259"/>
      <c r="V118" s="259"/>
      <c r="W118" s="259"/>
      <c r="X118" s="259"/>
      <c r="Y118" s="259"/>
      <c r="Z118" s="260"/>
    </row>
    <row r="119" spans="1:26" s="1" customFormat="1" ht="47.25" customHeight="1" x14ac:dyDescent="0.2">
      <c r="A119" s="5"/>
      <c r="B119" s="105" t="s">
        <v>59</v>
      </c>
      <c r="C119" s="573" t="s">
        <v>3403</v>
      </c>
      <c r="D119" s="560"/>
      <c r="E119" s="560"/>
      <c r="F119" s="560"/>
      <c r="G119" s="672"/>
      <c r="H119" s="44"/>
      <c r="I119" s="669" t="s">
        <v>1389</v>
      </c>
      <c r="J119" s="670" t="s">
        <v>1389</v>
      </c>
      <c r="K119" s="670" t="s">
        <v>1389</v>
      </c>
      <c r="L119" s="670" t="s">
        <v>1389</v>
      </c>
      <c r="M119" s="670" t="s">
        <v>1389</v>
      </c>
      <c r="N119" s="670" t="s">
        <v>1389</v>
      </c>
      <c r="O119" s="670" t="s">
        <v>1389</v>
      </c>
      <c r="P119" s="671" t="s">
        <v>1389</v>
      </c>
      <c r="Q119" s="104">
        <v>1</v>
      </c>
      <c r="R119" s="258"/>
      <c r="S119" s="259"/>
      <c r="T119" s="259"/>
      <c r="U119" s="259"/>
      <c r="V119" s="259"/>
      <c r="W119" s="259"/>
      <c r="X119" s="259"/>
      <c r="Y119" s="259"/>
      <c r="Z119" s="260"/>
    </row>
    <row r="120" spans="1:26" s="1" customFormat="1" ht="47.25" customHeight="1" x14ac:dyDescent="0.2">
      <c r="A120" s="5"/>
      <c r="B120" s="102" t="s">
        <v>3132</v>
      </c>
      <c r="C120" s="573" t="s">
        <v>1987</v>
      </c>
      <c r="D120" s="560"/>
      <c r="E120" s="560"/>
      <c r="F120" s="560"/>
      <c r="G120" s="672"/>
      <c r="H120" s="44"/>
      <c r="I120" s="669" t="s">
        <v>3400</v>
      </c>
      <c r="J120" s="670" t="s">
        <v>1390</v>
      </c>
      <c r="K120" s="670" t="s">
        <v>1390</v>
      </c>
      <c r="L120" s="670" t="s">
        <v>1390</v>
      </c>
      <c r="M120" s="670" t="s">
        <v>1390</v>
      </c>
      <c r="N120" s="670" t="s">
        <v>1390</v>
      </c>
      <c r="O120" s="670" t="s">
        <v>1390</v>
      </c>
      <c r="P120" s="671" t="s">
        <v>1390</v>
      </c>
      <c r="Q120" s="104">
        <v>1</v>
      </c>
      <c r="R120" s="258"/>
      <c r="S120" s="259"/>
      <c r="T120" s="259"/>
      <c r="U120" s="259"/>
      <c r="V120" s="259"/>
      <c r="W120" s="259"/>
      <c r="X120" s="259"/>
      <c r="Y120" s="259"/>
      <c r="Z120" s="260"/>
    </row>
    <row r="121" spans="1:26" s="1" customFormat="1" ht="32.25" customHeight="1" x14ac:dyDescent="0.2">
      <c r="A121" s="5"/>
      <c r="B121" s="102" t="s">
        <v>3133</v>
      </c>
      <c r="C121" s="573" t="s">
        <v>1391</v>
      </c>
      <c r="D121" s="560"/>
      <c r="E121" s="560"/>
      <c r="F121" s="560"/>
      <c r="G121" s="672"/>
      <c r="H121" s="44" t="s">
        <v>57</v>
      </c>
      <c r="I121" s="669" t="s">
        <v>3400</v>
      </c>
      <c r="J121" s="670" t="s">
        <v>1390</v>
      </c>
      <c r="K121" s="670" t="s">
        <v>1390</v>
      </c>
      <c r="L121" s="670" t="s">
        <v>1390</v>
      </c>
      <c r="M121" s="670" t="s">
        <v>1390</v>
      </c>
      <c r="N121" s="670" t="s">
        <v>1390</v>
      </c>
      <c r="O121" s="670" t="s">
        <v>1390</v>
      </c>
      <c r="P121" s="671" t="s">
        <v>1390</v>
      </c>
      <c r="Q121" s="104">
        <v>1</v>
      </c>
      <c r="R121" s="258"/>
      <c r="S121" s="259"/>
      <c r="T121" s="259"/>
      <c r="U121" s="259"/>
      <c r="V121" s="259"/>
      <c r="W121" s="259"/>
      <c r="X121" s="259"/>
      <c r="Y121" s="259"/>
      <c r="Z121" s="260"/>
    </row>
    <row r="122" spans="1:26" s="1" customFormat="1" ht="27.75" customHeight="1" x14ac:dyDescent="0.2">
      <c r="A122" s="5"/>
      <c r="B122" s="558" t="s">
        <v>92</v>
      </c>
      <c r="C122" s="559"/>
      <c r="D122" s="559"/>
      <c r="E122" s="559"/>
      <c r="F122" s="559"/>
      <c r="G122" s="559"/>
      <c r="H122" s="559"/>
      <c r="I122" s="559"/>
      <c r="J122" s="559"/>
      <c r="K122" s="559"/>
      <c r="L122" s="559"/>
      <c r="M122" s="559"/>
      <c r="N122" s="559"/>
      <c r="O122" s="559"/>
      <c r="P122" s="559"/>
      <c r="Q122" s="7">
        <f>COUNTIF(Q114:Q121,"N/A")</f>
        <v>0</v>
      </c>
      <c r="R122" s="567"/>
      <c r="S122" s="567"/>
      <c r="T122" s="567"/>
      <c r="U122" s="567"/>
      <c r="V122" s="567"/>
      <c r="W122" s="567"/>
      <c r="X122" s="567"/>
      <c r="Y122" s="567"/>
      <c r="Z122" s="567"/>
    </row>
    <row r="123" spans="1:26" s="1" customFormat="1" ht="27.75" customHeight="1" x14ac:dyDescent="0.2">
      <c r="A123" s="5"/>
      <c r="B123" s="558" t="s">
        <v>812</v>
      </c>
      <c r="C123" s="559"/>
      <c r="D123" s="559"/>
      <c r="E123" s="559"/>
      <c r="F123" s="559"/>
      <c r="G123" s="559"/>
      <c r="H123" s="559"/>
      <c r="I123" s="559"/>
      <c r="J123" s="559"/>
      <c r="K123" s="559"/>
      <c r="L123" s="559"/>
      <c r="M123" s="559"/>
      <c r="N123" s="559"/>
      <c r="O123" s="559"/>
      <c r="P123" s="559"/>
      <c r="Q123" s="7">
        <f>COUNTIFS(H114:H121,"M",Q114:Q121,"N/A")</f>
        <v>0</v>
      </c>
      <c r="R123" s="567"/>
      <c r="S123" s="567"/>
      <c r="T123" s="567"/>
      <c r="U123" s="567"/>
      <c r="V123" s="567"/>
      <c r="W123" s="567"/>
      <c r="X123" s="567"/>
      <c r="Y123" s="567"/>
      <c r="Z123" s="567"/>
    </row>
    <row r="124" spans="1:26" s="1" customFormat="1" ht="27.75" customHeight="1" x14ac:dyDescent="0.2">
      <c r="A124" s="5"/>
      <c r="B124" s="558" t="s">
        <v>813</v>
      </c>
      <c r="C124" s="559"/>
      <c r="D124" s="559"/>
      <c r="E124" s="559"/>
      <c r="F124" s="559"/>
      <c r="G124" s="559"/>
      <c r="H124" s="559"/>
      <c r="I124" s="559"/>
      <c r="J124" s="559"/>
      <c r="K124" s="559"/>
      <c r="L124" s="559"/>
      <c r="M124" s="559"/>
      <c r="N124" s="559"/>
      <c r="O124" s="559"/>
      <c r="P124" s="559"/>
      <c r="Q124" s="7">
        <f>COUNTIFS(H114:H121,"M",Q114:Q121,"1")</f>
        <v>1</v>
      </c>
      <c r="R124" s="567"/>
      <c r="S124" s="567"/>
      <c r="T124" s="567"/>
      <c r="U124" s="567"/>
      <c r="V124" s="567"/>
      <c r="W124" s="567"/>
      <c r="X124" s="567"/>
      <c r="Y124" s="567"/>
      <c r="Z124" s="567"/>
    </row>
    <row r="125" spans="1:26" s="1" customFormat="1" ht="27.75" customHeight="1" x14ac:dyDescent="0.2">
      <c r="A125" s="5"/>
      <c r="B125" s="262" t="s">
        <v>93</v>
      </c>
      <c r="C125" s="263"/>
      <c r="D125" s="263"/>
      <c r="E125" s="263"/>
      <c r="F125" s="263"/>
      <c r="G125" s="263"/>
      <c r="H125" s="263"/>
      <c r="I125" s="263"/>
      <c r="J125" s="263"/>
      <c r="K125" s="263"/>
      <c r="L125" s="263"/>
      <c r="M125" s="263"/>
      <c r="N125" s="263"/>
      <c r="O125" s="263"/>
      <c r="P125" s="263"/>
      <c r="Q125" s="7">
        <f>SUM(Q114:Q121)</f>
        <v>7</v>
      </c>
      <c r="R125" s="567"/>
      <c r="S125" s="567"/>
      <c r="T125" s="567"/>
      <c r="U125" s="567"/>
      <c r="V125" s="567"/>
      <c r="W125" s="567"/>
      <c r="X125" s="567"/>
      <c r="Y125" s="567"/>
      <c r="Z125" s="567"/>
    </row>
    <row r="126" spans="1:26" s="1" customFormat="1" ht="21" customHeight="1" x14ac:dyDescent="0.2">
      <c r="A126" s="5"/>
      <c r="B126" s="101" t="s">
        <v>2414</v>
      </c>
      <c r="C126" s="574" t="s">
        <v>1326</v>
      </c>
      <c r="D126" s="575"/>
      <c r="E126" s="575"/>
      <c r="F126" s="575"/>
      <c r="G126" s="575"/>
      <c r="H126" s="575"/>
      <c r="I126" s="575"/>
      <c r="J126" s="575"/>
      <c r="K126" s="575"/>
      <c r="L126" s="575"/>
      <c r="M126" s="575"/>
      <c r="N126" s="575"/>
      <c r="O126" s="575"/>
      <c r="P126" s="576"/>
      <c r="Q126" s="108"/>
      <c r="R126" s="574"/>
      <c r="S126" s="575"/>
      <c r="T126" s="575"/>
      <c r="U126" s="575"/>
      <c r="V126" s="575"/>
      <c r="W126" s="575"/>
      <c r="X126" s="575"/>
      <c r="Y126" s="575"/>
      <c r="Z126" s="576"/>
    </row>
    <row r="127" spans="1:26" s="1" customFormat="1" ht="32.25" customHeight="1" x14ac:dyDescent="0.2">
      <c r="A127" s="5"/>
      <c r="B127" s="102" t="s">
        <v>2415</v>
      </c>
      <c r="C127" s="573" t="s">
        <v>1392</v>
      </c>
      <c r="D127" s="560"/>
      <c r="E127" s="560"/>
      <c r="F127" s="560"/>
      <c r="G127" s="672"/>
      <c r="H127" s="44" t="s">
        <v>57</v>
      </c>
      <c r="I127" s="669" t="s">
        <v>3134</v>
      </c>
      <c r="J127" s="670" t="s">
        <v>1393</v>
      </c>
      <c r="K127" s="670" t="s">
        <v>1393</v>
      </c>
      <c r="L127" s="670" t="s">
        <v>1393</v>
      </c>
      <c r="M127" s="670" t="s">
        <v>1393</v>
      </c>
      <c r="N127" s="670" t="s">
        <v>1393</v>
      </c>
      <c r="O127" s="670" t="s">
        <v>1393</v>
      </c>
      <c r="P127" s="671" t="s">
        <v>1393</v>
      </c>
      <c r="Q127" s="104">
        <v>1</v>
      </c>
      <c r="R127" s="258"/>
      <c r="S127" s="259"/>
      <c r="T127" s="259"/>
      <c r="U127" s="259"/>
      <c r="V127" s="259"/>
      <c r="W127" s="259"/>
      <c r="X127" s="259"/>
      <c r="Y127" s="259"/>
      <c r="Z127" s="260"/>
    </row>
    <row r="128" spans="1:26" s="1" customFormat="1" ht="27.75" customHeight="1" x14ac:dyDescent="0.2">
      <c r="A128" s="5"/>
      <c r="B128" s="558" t="s">
        <v>92</v>
      </c>
      <c r="C128" s="559"/>
      <c r="D128" s="559"/>
      <c r="E128" s="559"/>
      <c r="F128" s="559"/>
      <c r="G128" s="559"/>
      <c r="H128" s="559"/>
      <c r="I128" s="559"/>
      <c r="J128" s="559"/>
      <c r="K128" s="559"/>
      <c r="L128" s="559"/>
      <c r="M128" s="559"/>
      <c r="N128" s="559"/>
      <c r="O128" s="559"/>
      <c r="P128" s="559"/>
      <c r="Q128" s="7">
        <f>COUNTIF(Q127,"N/A")</f>
        <v>0</v>
      </c>
      <c r="R128" s="567"/>
      <c r="S128" s="567"/>
      <c r="T128" s="567"/>
      <c r="U128" s="567"/>
      <c r="V128" s="567"/>
      <c r="W128" s="567"/>
      <c r="X128" s="567"/>
      <c r="Y128" s="567"/>
      <c r="Z128" s="567"/>
    </row>
    <row r="129" spans="1:26" s="1" customFormat="1" ht="27.75" customHeight="1" x14ac:dyDescent="0.2">
      <c r="A129" s="5"/>
      <c r="B129" s="558" t="s">
        <v>812</v>
      </c>
      <c r="C129" s="559"/>
      <c r="D129" s="559"/>
      <c r="E129" s="559"/>
      <c r="F129" s="559"/>
      <c r="G129" s="559"/>
      <c r="H129" s="559"/>
      <c r="I129" s="559"/>
      <c r="J129" s="559"/>
      <c r="K129" s="559"/>
      <c r="L129" s="559"/>
      <c r="M129" s="559"/>
      <c r="N129" s="559"/>
      <c r="O129" s="559"/>
      <c r="P129" s="559"/>
      <c r="Q129" s="7">
        <f>COUNTIFS(H127,"M",Q127,"N/A")</f>
        <v>0</v>
      </c>
      <c r="R129" s="567"/>
      <c r="S129" s="567"/>
      <c r="T129" s="567"/>
      <c r="U129" s="567"/>
      <c r="V129" s="567"/>
      <c r="W129" s="567"/>
      <c r="X129" s="567"/>
      <c r="Y129" s="567"/>
      <c r="Z129" s="567"/>
    </row>
    <row r="130" spans="1:26" s="1" customFormat="1" ht="27.75" customHeight="1" x14ac:dyDescent="0.2">
      <c r="A130" s="5"/>
      <c r="B130" s="558" t="s">
        <v>813</v>
      </c>
      <c r="C130" s="559"/>
      <c r="D130" s="559"/>
      <c r="E130" s="559"/>
      <c r="F130" s="559"/>
      <c r="G130" s="559"/>
      <c r="H130" s="559"/>
      <c r="I130" s="559"/>
      <c r="J130" s="559"/>
      <c r="K130" s="559"/>
      <c r="L130" s="559"/>
      <c r="M130" s="559"/>
      <c r="N130" s="559"/>
      <c r="O130" s="559"/>
      <c r="P130" s="559"/>
      <c r="Q130" s="7">
        <f>COUNTIFS(H127,"M",Q127,"1")</f>
        <v>1</v>
      </c>
      <c r="R130" s="567"/>
      <c r="S130" s="567"/>
      <c r="T130" s="567"/>
      <c r="U130" s="567"/>
      <c r="V130" s="567"/>
      <c r="W130" s="567"/>
      <c r="X130" s="567"/>
      <c r="Y130" s="567"/>
      <c r="Z130" s="567"/>
    </row>
    <row r="131" spans="1:26" s="1" customFormat="1" ht="27.75" customHeight="1" x14ac:dyDescent="0.2">
      <c r="A131" s="5"/>
      <c r="B131" s="262" t="s">
        <v>93</v>
      </c>
      <c r="C131" s="263"/>
      <c r="D131" s="263"/>
      <c r="E131" s="263"/>
      <c r="F131" s="263"/>
      <c r="G131" s="263"/>
      <c r="H131" s="263"/>
      <c r="I131" s="263"/>
      <c r="J131" s="263"/>
      <c r="K131" s="263"/>
      <c r="L131" s="263"/>
      <c r="M131" s="263"/>
      <c r="N131" s="263"/>
      <c r="O131" s="263"/>
      <c r="P131" s="263"/>
      <c r="Q131" s="7">
        <f>SUM(Q127)</f>
        <v>1</v>
      </c>
      <c r="R131" s="567"/>
      <c r="S131" s="567"/>
      <c r="T131" s="567"/>
      <c r="U131" s="567"/>
      <c r="V131" s="567"/>
      <c r="W131" s="567"/>
      <c r="X131" s="567"/>
      <c r="Y131" s="567"/>
      <c r="Z131" s="567"/>
    </row>
    <row r="132" spans="1:26" s="1" customFormat="1" ht="21" customHeight="1" x14ac:dyDescent="0.2">
      <c r="A132" s="5"/>
      <c r="B132" s="101" t="s">
        <v>2416</v>
      </c>
      <c r="C132" s="574" t="s">
        <v>1327</v>
      </c>
      <c r="D132" s="575"/>
      <c r="E132" s="575"/>
      <c r="F132" s="575"/>
      <c r="G132" s="575"/>
      <c r="H132" s="575"/>
      <c r="I132" s="575"/>
      <c r="J132" s="575"/>
      <c r="K132" s="575"/>
      <c r="L132" s="575"/>
      <c r="M132" s="575"/>
      <c r="N132" s="575"/>
      <c r="O132" s="575"/>
      <c r="P132" s="576"/>
      <c r="Q132" s="108"/>
      <c r="R132" s="665"/>
      <c r="S132" s="663"/>
      <c r="T132" s="663"/>
      <c r="U132" s="663"/>
      <c r="V132" s="663"/>
      <c r="W132" s="663"/>
      <c r="X132" s="663"/>
      <c r="Y132" s="663"/>
      <c r="Z132" s="664"/>
    </row>
    <row r="133" spans="1:26" s="1" customFormat="1" ht="32.25" customHeight="1" x14ac:dyDescent="0.2">
      <c r="A133" s="5"/>
      <c r="B133" s="102" t="s">
        <v>2417</v>
      </c>
      <c r="C133" s="573" t="s">
        <v>1394</v>
      </c>
      <c r="D133" s="560"/>
      <c r="E133" s="560"/>
      <c r="F133" s="560"/>
      <c r="G133" s="672"/>
      <c r="H133" s="44" t="s">
        <v>57</v>
      </c>
      <c r="I133" s="669" t="s">
        <v>3135</v>
      </c>
      <c r="J133" s="670" t="s">
        <v>1395</v>
      </c>
      <c r="K133" s="670" t="s">
        <v>1395</v>
      </c>
      <c r="L133" s="670" t="s">
        <v>1395</v>
      </c>
      <c r="M133" s="670" t="s">
        <v>1395</v>
      </c>
      <c r="N133" s="670" t="s">
        <v>1395</v>
      </c>
      <c r="O133" s="670" t="s">
        <v>1395</v>
      </c>
      <c r="P133" s="671" t="s">
        <v>1395</v>
      </c>
      <c r="Q133" s="104">
        <v>1</v>
      </c>
      <c r="R133" s="258"/>
      <c r="S133" s="259"/>
      <c r="T133" s="259"/>
      <c r="U133" s="259"/>
      <c r="V133" s="259"/>
      <c r="W133" s="259"/>
      <c r="X133" s="259"/>
      <c r="Y133" s="259"/>
      <c r="Z133" s="260"/>
    </row>
    <row r="134" spans="1:26" s="1" customFormat="1" ht="63" customHeight="1" x14ac:dyDescent="0.2">
      <c r="A134" s="5"/>
      <c r="B134" s="102" t="s">
        <v>2418</v>
      </c>
      <c r="C134" s="573" t="s">
        <v>1396</v>
      </c>
      <c r="D134" s="560"/>
      <c r="E134" s="560"/>
      <c r="F134" s="560"/>
      <c r="G134" s="672"/>
      <c r="H134" s="44" t="s">
        <v>57</v>
      </c>
      <c r="I134" s="669" t="s">
        <v>3136</v>
      </c>
      <c r="J134" s="670" t="s">
        <v>1397</v>
      </c>
      <c r="K134" s="670" t="s">
        <v>1397</v>
      </c>
      <c r="L134" s="670" t="s">
        <v>1397</v>
      </c>
      <c r="M134" s="670" t="s">
        <v>1397</v>
      </c>
      <c r="N134" s="670" t="s">
        <v>1397</v>
      </c>
      <c r="O134" s="670" t="s">
        <v>1397</v>
      </c>
      <c r="P134" s="671" t="s">
        <v>1397</v>
      </c>
      <c r="Q134" s="104">
        <v>1</v>
      </c>
      <c r="R134" s="258"/>
      <c r="S134" s="259"/>
      <c r="T134" s="259"/>
      <c r="U134" s="259"/>
      <c r="V134" s="259"/>
      <c r="W134" s="259"/>
      <c r="X134" s="259"/>
      <c r="Y134" s="259"/>
      <c r="Z134" s="260"/>
    </row>
    <row r="135" spans="1:26" s="1" customFormat="1" ht="21" customHeight="1" x14ac:dyDescent="0.2">
      <c r="A135" s="5"/>
      <c r="B135" s="102" t="s">
        <v>2419</v>
      </c>
      <c r="C135" s="573" t="s">
        <v>1860</v>
      </c>
      <c r="D135" s="560"/>
      <c r="E135" s="560"/>
      <c r="F135" s="560"/>
      <c r="G135" s="672"/>
      <c r="H135" s="44" t="s">
        <v>57</v>
      </c>
      <c r="I135" s="555" t="s">
        <v>444</v>
      </c>
      <c r="J135" s="556"/>
      <c r="K135" s="556"/>
      <c r="L135" s="556"/>
      <c r="M135" s="556"/>
      <c r="N135" s="556"/>
      <c r="O135" s="556"/>
      <c r="P135" s="557"/>
      <c r="Q135" s="104">
        <v>1</v>
      </c>
      <c r="R135" s="258"/>
      <c r="S135" s="259"/>
      <c r="T135" s="259"/>
      <c r="U135" s="259"/>
      <c r="V135" s="259"/>
      <c r="W135" s="259"/>
      <c r="X135" s="259"/>
      <c r="Y135" s="259"/>
      <c r="Z135" s="260"/>
    </row>
    <row r="136" spans="1:26" s="1" customFormat="1" ht="45" customHeight="1" x14ac:dyDescent="0.2">
      <c r="A136" s="5"/>
      <c r="B136" s="102" t="s">
        <v>2420</v>
      </c>
      <c r="C136" s="573" t="s">
        <v>1861</v>
      </c>
      <c r="D136" s="560"/>
      <c r="E136" s="560"/>
      <c r="F136" s="560"/>
      <c r="G136" s="672"/>
      <c r="H136" s="44" t="s">
        <v>57</v>
      </c>
      <c r="I136" s="669" t="s">
        <v>3411</v>
      </c>
      <c r="J136" s="670" t="s">
        <v>1398</v>
      </c>
      <c r="K136" s="670" t="s">
        <v>1398</v>
      </c>
      <c r="L136" s="670" t="s">
        <v>1398</v>
      </c>
      <c r="M136" s="670" t="s">
        <v>1398</v>
      </c>
      <c r="N136" s="670" t="s">
        <v>1398</v>
      </c>
      <c r="O136" s="670" t="s">
        <v>1398</v>
      </c>
      <c r="P136" s="671" t="s">
        <v>1398</v>
      </c>
      <c r="Q136" s="104">
        <v>1</v>
      </c>
      <c r="R136" s="258"/>
      <c r="S136" s="259"/>
      <c r="T136" s="259"/>
      <c r="U136" s="259"/>
      <c r="V136" s="259"/>
      <c r="W136" s="259"/>
      <c r="X136" s="259"/>
      <c r="Y136" s="259"/>
      <c r="Z136" s="260"/>
    </row>
    <row r="137" spans="1:26" s="1" customFormat="1" ht="73.5" customHeight="1" x14ac:dyDescent="0.2">
      <c r="A137" s="5"/>
      <c r="B137" s="102" t="s">
        <v>2421</v>
      </c>
      <c r="C137" s="573" t="s">
        <v>2122</v>
      </c>
      <c r="D137" s="560"/>
      <c r="E137" s="560"/>
      <c r="F137" s="560"/>
      <c r="G137" s="672"/>
      <c r="H137" s="44"/>
      <c r="I137" s="570" t="s">
        <v>3137</v>
      </c>
      <c r="J137" s="571" t="s">
        <v>1399</v>
      </c>
      <c r="K137" s="571" t="s">
        <v>1399</v>
      </c>
      <c r="L137" s="571" t="s">
        <v>1399</v>
      </c>
      <c r="M137" s="571" t="s">
        <v>1399</v>
      </c>
      <c r="N137" s="571" t="s">
        <v>1399</v>
      </c>
      <c r="O137" s="571" t="s">
        <v>1399</v>
      </c>
      <c r="P137" s="572" t="s">
        <v>1399</v>
      </c>
      <c r="Q137" s="104">
        <v>1</v>
      </c>
      <c r="R137" s="258"/>
      <c r="S137" s="259"/>
      <c r="T137" s="259"/>
      <c r="U137" s="259"/>
      <c r="V137" s="259"/>
      <c r="W137" s="259"/>
      <c r="X137" s="259"/>
      <c r="Y137" s="259"/>
      <c r="Z137" s="260"/>
    </row>
    <row r="138" spans="1:26" s="1" customFormat="1" ht="32.25" customHeight="1" x14ac:dyDescent="0.2">
      <c r="A138" s="5"/>
      <c r="B138" s="102" t="s">
        <v>2422</v>
      </c>
      <c r="C138" s="573" t="s">
        <v>2848</v>
      </c>
      <c r="D138" s="560"/>
      <c r="E138" s="560"/>
      <c r="F138" s="560"/>
      <c r="G138" s="672"/>
      <c r="H138" s="44" t="s">
        <v>57</v>
      </c>
      <c r="I138" s="669" t="s">
        <v>3138</v>
      </c>
      <c r="J138" s="670" t="s">
        <v>1400</v>
      </c>
      <c r="K138" s="670" t="s">
        <v>1400</v>
      </c>
      <c r="L138" s="670" t="s">
        <v>1400</v>
      </c>
      <c r="M138" s="670" t="s">
        <v>1400</v>
      </c>
      <c r="N138" s="670" t="s">
        <v>1400</v>
      </c>
      <c r="O138" s="670" t="s">
        <v>1400</v>
      </c>
      <c r="P138" s="671" t="s">
        <v>1400</v>
      </c>
      <c r="Q138" s="104">
        <v>1</v>
      </c>
      <c r="R138" s="258"/>
      <c r="S138" s="259"/>
      <c r="T138" s="259"/>
      <c r="U138" s="259"/>
      <c r="V138" s="259"/>
      <c r="W138" s="259"/>
      <c r="X138" s="259"/>
      <c r="Y138" s="259"/>
      <c r="Z138" s="260"/>
    </row>
    <row r="139" spans="1:26" s="1" customFormat="1" ht="21" customHeight="1" x14ac:dyDescent="0.2">
      <c r="A139" s="5"/>
      <c r="B139" s="102" t="s">
        <v>2423</v>
      </c>
      <c r="C139" s="573" t="s">
        <v>1401</v>
      </c>
      <c r="D139" s="560"/>
      <c r="E139" s="560"/>
      <c r="F139" s="560"/>
      <c r="G139" s="672"/>
      <c r="H139" s="44" t="s">
        <v>57</v>
      </c>
      <c r="I139" s="669" t="s">
        <v>1402</v>
      </c>
      <c r="J139" s="670" t="s">
        <v>1402</v>
      </c>
      <c r="K139" s="670" t="s">
        <v>1402</v>
      </c>
      <c r="L139" s="670" t="s">
        <v>1402</v>
      </c>
      <c r="M139" s="670" t="s">
        <v>1402</v>
      </c>
      <c r="N139" s="670" t="s">
        <v>1402</v>
      </c>
      <c r="O139" s="670" t="s">
        <v>1402</v>
      </c>
      <c r="P139" s="671" t="s">
        <v>1402</v>
      </c>
      <c r="Q139" s="104">
        <v>1</v>
      </c>
      <c r="R139" s="258"/>
      <c r="S139" s="259"/>
      <c r="T139" s="259"/>
      <c r="U139" s="259"/>
      <c r="V139" s="259"/>
      <c r="W139" s="259"/>
      <c r="X139" s="259"/>
      <c r="Y139" s="259"/>
      <c r="Z139" s="260"/>
    </row>
    <row r="140" spans="1:26" s="1" customFormat="1" ht="32.25" customHeight="1" x14ac:dyDescent="0.2">
      <c r="A140" s="5"/>
      <c r="B140" s="102" t="s">
        <v>2424</v>
      </c>
      <c r="C140" s="573" t="s">
        <v>1988</v>
      </c>
      <c r="D140" s="560"/>
      <c r="E140" s="560"/>
      <c r="F140" s="560"/>
      <c r="G140" s="672"/>
      <c r="H140" s="44"/>
      <c r="I140" s="669" t="s">
        <v>1403</v>
      </c>
      <c r="J140" s="670" t="s">
        <v>1403</v>
      </c>
      <c r="K140" s="670" t="s">
        <v>1403</v>
      </c>
      <c r="L140" s="670" t="s">
        <v>1403</v>
      </c>
      <c r="M140" s="670" t="s">
        <v>1403</v>
      </c>
      <c r="N140" s="670" t="s">
        <v>1403</v>
      </c>
      <c r="O140" s="670" t="s">
        <v>1403</v>
      </c>
      <c r="P140" s="671" t="s">
        <v>1403</v>
      </c>
      <c r="Q140" s="104">
        <v>1</v>
      </c>
      <c r="R140" s="258"/>
      <c r="S140" s="259"/>
      <c r="T140" s="259"/>
      <c r="U140" s="259"/>
      <c r="V140" s="259"/>
      <c r="W140" s="259"/>
      <c r="X140" s="259"/>
      <c r="Y140" s="259"/>
      <c r="Z140" s="260"/>
    </row>
    <row r="141" spans="1:26" s="1" customFormat="1" ht="21" customHeight="1" x14ac:dyDescent="0.2">
      <c r="A141" s="5"/>
      <c r="B141" s="102" t="s">
        <v>2425</v>
      </c>
      <c r="C141" s="573" t="s">
        <v>1404</v>
      </c>
      <c r="D141" s="560"/>
      <c r="E141" s="560"/>
      <c r="F141" s="560"/>
      <c r="G141" s="672"/>
      <c r="H141" s="44"/>
      <c r="I141" s="669" t="s">
        <v>1402</v>
      </c>
      <c r="J141" s="670" t="s">
        <v>1402</v>
      </c>
      <c r="K141" s="670" t="s">
        <v>1402</v>
      </c>
      <c r="L141" s="670" t="s">
        <v>1402</v>
      </c>
      <c r="M141" s="670" t="s">
        <v>1402</v>
      </c>
      <c r="N141" s="670" t="s">
        <v>1402</v>
      </c>
      <c r="O141" s="670" t="s">
        <v>1402</v>
      </c>
      <c r="P141" s="671" t="s">
        <v>1402</v>
      </c>
      <c r="Q141" s="104">
        <v>1</v>
      </c>
      <c r="R141" s="258"/>
      <c r="S141" s="259"/>
      <c r="T141" s="259"/>
      <c r="U141" s="259"/>
      <c r="V141" s="259"/>
      <c r="W141" s="259"/>
      <c r="X141" s="259"/>
      <c r="Y141" s="259"/>
      <c r="Z141" s="260"/>
    </row>
    <row r="142" spans="1:26" s="1" customFormat="1" ht="21" customHeight="1" x14ac:dyDescent="0.2">
      <c r="A142" s="5"/>
      <c r="B142" s="102" t="s">
        <v>2426</v>
      </c>
      <c r="C142" s="573" t="s">
        <v>1862</v>
      </c>
      <c r="D142" s="560"/>
      <c r="E142" s="560"/>
      <c r="F142" s="560"/>
      <c r="G142" s="672"/>
      <c r="H142" s="44"/>
      <c r="I142" s="669" t="s">
        <v>1402</v>
      </c>
      <c r="J142" s="670" t="s">
        <v>1402</v>
      </c>
      <c r="K142" s="670" t="s">
        <v>1402</v>
      </c>
      <c r="L142" s="670" t="s">
        <v>1402</v>
      </c>
      <c r="M142" s="670" t="s">
        <v>1402</v>
      </c>
      <c r="N142" s="670" t="s">
        <v>1402</v>
      </c>
      <c r="O142" s="670" t="s">
        <v>1402</v>
      </c>
      <c r="P142" s="671" t="s">
        <v>1402</v>
      </c>
      <c r="Q142" s="104">
        <v>1</v>
      </c>
      <c r="R142" s="258"/>
      <c r="S142" s="259"/>
      <c r="T142" s="259"/>
      <c r="U142" s="259"/>
      <c r="V142" s="259"/>
      <c r="W142" s="259"/>
      <c r="X142" s="259"/>
      <c r="Y142" s="259"/>
      <c r="Z142" s="260"/>
    </row>
    <row r="143" spans="1:26" s="1" customFormat="1" ht="32.25" customHeight="1" x14ac:dyDescent="0.2">
      <c r="A143" s="5"/>
      <c r="B143" s="102" t="s">
        <v>2427</v>
      </c>
      <c r="C143" s="573" t="s">
        <v>1863</v>
      </c>
      <c r="D143" s="560"/>
      <c r="E143" s="560"/>
      <c r="F143" s="560"/>
      <c r="G143" s="672"/>
      <c r="H143" s="44"/>
      <c r="I143" s="555" t="s">
        <v>444</v>
      </c>
      <c r="J143" s="556"/>
      <c r="K143" s="556"/>
      <c r="L143" s="556"/>
      <c r="M143" s="556"/>
      <c r="N143" s="556"/>
      <c r="O143" s="556"/>
      <c r="P143" s="557"/>
      <c r="Q143" s="104">
        <v>1</v>
      </c>
      <c r="R143" s="258"/>
      <c r="S143" s="259"/>
      <c r="T143" s="259"/>
      <c r="U143" s="259"/>
      <c r="V143" s="259"/>
      <c r="W143" s="259"/>
      <c r="X143" s="259"/>
      <c r="Y143" s="259"/>
      <c r="Z143" s="260"/>
    </row>
    <row r="144" spans="1:26" s="1" customFormat="1" ht="33.75" customHeight="1" x14ac:dyDescent="0.2">
      <c r="A144" s="5"/>
      <c r="B144" s="102" t="s">
        <v>2428</v>
      </c>
      <c r="C144" s="573" t="s">
        <v>1405</v>
      </c>
      <c r="D144" s="560"/>
      <c r="E144" s="560"/>
      <c r="F144" s="560"/>
      <c r="G144" s="672"/>
      <c r="H144" s="44" t="s">
        <v>57</v>
      </c>
      <c r="I144" s="669" t="s">
        <v>1406</v>
      </c>
      <c r="J144" s="670" t="s">
        <v>1406</v>
      </c>
      <c r="K144" s="670" t="s">
        <v>1406</v>
      </c>
      <c r="L144" s="670" t="s">
        <v>1406</v>
      </c>
      <c r="M144" s="670" t="s">
        <v>1406</v>
      </c>
      <c r="N144" s="670" t="s">
        <v>1406</v>
      </c>
      <c r="O144" s="670" t="s">
        <v>1406</v>
      </c>
      <c r="P144" s="671" t="s">
        <v>1406</v>
      </c>
      <c r="Q144" s="104">
        <v>1</v>
      </c>
      <c r="R144" s="258"/>
      <c r="S144" s="259"/>
      <c r="T144" s="259"/>
      <c r="U144" s="259"/>
      <c r="V144" s="259"/>
      <c r="W144" s="259"/>
      <c r="X144" s="259"/>
      <c r="Y144" s="259"/>
      <c r="Z144" s="260"/>
    </row>
    <row r="145" spans="1:26" s="1" customFormat="1" ht="35.25" customHeight="1" x14ac:dyDescent="0.2">
      <c r="A145" s="5"/>
      <c r="B145" s="102" t="s">
        <v>2429</v>
      </c>
      <c r="C145" s="573" t="s">
        <v>3139</v>
      </c>
      <c r="D145" s="560"/>
      <c r="E145" s="560"/>
      <c r="F145" s="560"/>
      <c r="G145" s="672"/>
      <c r="H145" s="44" t="s">
        <v>57</v>
      </c>
      <c r="I145" s="669" t="s">
        <v>3140</v>
      </c>
      <c r="J145" s="670" t="s">
        <v>1407</v>
      </c>
      <c r="K145" s="670" t="s">
        <v>1407</v>
      </c>
      <c r="L145" s="670" t="s">
        <v>1407</v>
      </c>
      <c r="M145" s="670" t="s">
        <v>1407</v>
      </c>
      <c r="N145" s="670" t="s">
        <v>1407</v>
      </c>
      <c r="O145" s="670" t="s">
        <v>1407</v>
      </c>
      <c r="P145" s="671" t="s">
        <v>1407</v>
      </c>
      <c r="Q145" s="104">
        <v>1</v>
      </c>
      <c r="R145" s="258"/>
      <c r="S145" s="259"/>
      <c r="T145" s="259"/>
      <c r="U145" s="259"/>
      <c r="V145" s="259"/>
      <c r="W145" s="259"/>
      <c r="X145" s="259"/>
      <c r="Y145" s="259"/>
      <c r="Z145" s="260"/>
    </row>
    <row r="146" spans="1:26" s="1" customFormat="1" ht="34.5" customHeight="1" x14ac:dyDescent="0.2">
      <c r="A146" s="5"/>
      <c r="B146" s="102" t="s">
        <v>2430</v>
      </c>
      <c r="C146" s="573" t="s">
        <v>1408</v>
      </c>
      <c r="D146" s="560"/>
      <c r="E146" s="560"/>
      <c r="F146" s="560"/>
      <c r="G146" s="672"/>
      <c r="H146" s="44"/>
      <c r="I146" s="669" t="s">
        <v>1409</v>
      </c>
      <c r="J146" s="670" t="s">
        <v>1409</v>
      </c>
      <c r="K146" s="670" t="s">
        <v>1409</v>
      </c>
      <c r="L146" s="670" t="s">
        <v>1409</v>
      </c>
      <c r="M146" s="670" t="s">
        <v>1409</v>
      </c>
      <c r="N146" s="670" t="s">
        <v>1409</v>
      </c>
      <c r="O146" s="670" t="s">
        <v>1409</v>
      </c>
      <c r="P146" s="671" t="s">
        <v>1409</v>
      </c>
      <c r="Q146" s="104">
        <v>1</v>
      </c>
      <c r="R146" s="258"/>
      <c r="S146" s="259"/>
      <c r="T146" s="259"/>
      <c r="U146" s="259"/>
      <c r="V146" s="259"/>
      <c r="W146" s="259"/>
      <c r="X146" s="259"/>
      <c r="Y146" s="259"/>
      <c r="Z146" s="260"/>
    </row>
    <row r="147" spans="1:26" s="1" customFormat="1" ht="21" customHeight="1" x14ac:dyDescent="0.2">
      <c r="A147" s="5"/>
      <c r="B147" s="102" t="s">
        <v>2431</v>
      </c>
      <c r="C147" s="573" t="s">
        <v>1410</v>
      </c>
      <c r="D147" s="560"/>
      <c r="E147" s="560"/>
      <c r="F147" s="560"/>
      <c r="G147" s="672"/>
      <c r="H147" s="44" t="s">
        <v>57</v>
      </c>
      <c r="I147" s="669" t="s">
        <v>1411</v>
      </c>
      <c r="J147" s="670" t="s">
        <v>1411</v>
      </c>
      <c r="K147" s="670" t="s">
        <v>1411</v>
      </c>
      <c r="L147" s="670" t="s">
        <v>1411</v>
      </c>
      <c r="M147" s="670" t="s">
        <v>1411</v>
      </c>
      <c r="N147" s="670" t="s">
        <v>1411</v>
      </c>
      <c r="O147" s="670" t="s">
        <v>1411</v>
      </c>
      <c r="P147" s="671" t="s">
        <v>1411</v>
      </c>
      <c r="Q147" s="104">
        <v>1</v>
      </c>
      <c r="R147" s="258"/>
      <c r="S147" s="259"/>
      <c r="T147" s="259"/>
      <c r="U147" s="259"/>
      <c r="V147" s="259"/>
      <c r="W147" s="259"/>
      <c r="X147" s="259"/>
      <c r="Y147" s="259"/>
      <c r="Z147" s="260"/>
    </row>
    <row r="148" spans="1:26" s="1" customFormat="1" ht="27.75" customHeight="1" x14ac:dyDescent="0.2">
      <c r="A148" s="5"/>
      <c r="B148" s="558" t="s">
        <v>92</v>
      </c>
      <c r="C148" s="559"/>
      <c r="D148" s="559"/>
      <c r="E148" s="559"/>
      <c r="F148" s="559"/>
      <c r="G148" s="559"/>
      <c r="H148" s="559"/>
      <c r="I148" s="559"/>
      <c r="J148" s="559"/>
      <c r="K148" s="559"/>
      <c r="L148" s="559"/>
      <c r="M148" s="559"/>
      <c r="N148" s="559"/>
      <c r="O148" s="559"/>
      <c r="P148" s="559"/>
      <c r="Q148" s="7">
        <f>COUNTIF(Q133:Q147,"N/A")</f>
        <v>0</v>
      </c>
      <c r="R148" s="567"/>
      <c r="S148" s="567"/>
      <c r="T148" s="567"/>
      <c r="U148" s="567"/>
      <c r="V148" s="567"/>
      <c r="W148" s="567"/>
      <c r="X148" s="567"/>
      <c r="Y148" s="567"/>
      <c r="Z148" s="567"/>
    </row>
    <row r="149" spans="1:26" s="1" customFormat="1" ht="27.75" customHeight="1" x14ac:dyDescent="0.2">
      <c r="A149" s="5"/>
      <c r="B149" s="558" t="s">
        <v>812</v>
      </c>
      <c r="C149" s="559"/>
      <c r="D149" s="559"/>
      <c r="E149" s="559"/>
      <c r="F149" s="559"/>
      <c r="G149" s="559"/>
      <c r="H149" s="559"/>
      <c r="I149" s="559"/>
      <c r="J149" s="559"/>
      <c r="K149" s="559"/>
      <c r="L149" s="559"/>
      <c r="M149" s="559"/>
      <c r="N149" s="559"/>
      <c r="O149" s="559"/>
      <c r="P149" s="559"/>
      <c r="Q149" s="7">
        <f>COUNTIFS(H133:H147,"M",Q133:Q147,"N/A")</f>
        <v>0</v>
      </c>
      <c r="R149" s="567"/>
      <c r="S149" s="567"/>
      <c r="T149" s="567"/>
      <c r="U149" s="567"/>
      <c r="V149" s="567"/>
      <c r="W149" s="567"/>
      <c r="X149" s="567"/>
      <c r="Y149" s="567"/>
      <c r="Z149" s="567"/>
    </row>
    <row r="150" spans="1:26" s="1" customFormat="1" ht="27.75" customHeight="1" x14ac:dyDescent="0.2">
      <c r="A150" s="5"/>
      <c r="B150" s="558" t="s">
        <v>813</v>
      </c>
      <c r="C150" s="559"/>
      <c r="D150" s="559"/>
      <c r="E150" s="559"/>
      <c r="F150" s="559"/>
      <c r="G150" s="559"/>
      <c r="H150" s="559"/>
      <c r="I150" s="559"/>
      <c r="J150" s="559"/>
      <c r="K150" s="559"/>
      <c r="L150" s="559"/>
      <c r="M150" s="559"/>
      <c r="N150" s="559"/>
      <c r="O150" s="559"/>
      <c r="P150" s="559"/>
      <c r="Q150" s="7">
        <f>COUNTIFS(H133:H147,"M",Q133:Q147,"1")</f>
        <v>9</v>
      </c>
      <c r="R150" s="567"/>
      <c r="S150" s="567"/>
      <c r="T150" s="567"/>
      <c r="U150" s="567"/>
      <c r="V150" s="567"/>
      <c r="W150" s="567"/>
      <c r="X150" s="567"/>
      <c r="Y150" s="567"/>
      <c r="Z150" s="567"/>
    </row>
    <row r="151" spans="1:26" s="1" customFormat="1" ht="27.75" customHeight="1" x14ac:dyDescent="0.2">
      <c r="A151" s="5"/>
      <c r="B151" s="262" t="s">
        <v>93</v>
      </c>
      <c r="C151" s="263"/>
      <c r="D151" s="263"/>
      <c r="E151" s="263"/>
      <c r="F151" s="263"/>
      <c r="G151" s="263"/>
      <c r="H151" s="263"/>
      <c r="I151" s="263"/>
      <c r="J151" s="263"/>
      <c r="K151" s="263"/>
      <c r="L151" s="263"/>
      <c r="M151" s="263"/>
      <c r="N151" s="263"/>
      <c r="O151" s="263"/>
      <c r="P151" s="263"/>
      <c r="Q151" s="7">
        <f>SUM(Q133:Q147)</f>
        <v>15</v>
      </c>
      <c r="R151" s="567"/>
      <c r="S151" s="567"/>
      <c r="T151" s="567"/>
      <c r="U151" s="567"/>
      <c r="V151" s="567"/>
      <c r="W151" s="567"/>
      <c r="X151" s="567"/>
      <c r="Y151" s="567"/>
      <c r="Z151" s="567"/>
    </row>
    <row r="152" spans="1:26" s="1" customFormat="1" ht="21" customHeight="1" x14ac:dyDescent="0.2">
      <c r="A152" s="5"/>
      <c r="B152" s="101" t="s">
        <v>2432</v>
      </c>
      <c r="C152" s="574" t="s">
        <v>1328</v>
      </c>
      <c r="D152" s="575"/>
      <c r="E152" s="575"/>
      <c r="F152" s="575"/>
      <c r="G152" s="575"/>
      <c r="H152" s="575"/>
      <c r="I152" s="575"/>
      <c r="J152" s="575"/>
      <c r="K152" s="575"/>
      <c r="L152" s="575"/>
      <c r="M152" s="575"/>
      <c r="N152" s="575"/>
      <c r="O152" s="575"/>
      <c r="P152" s="576"/>
      <c r="Q152" s="108"/>
      <c r="R152" s="665"/>
      <c r="S152" s="663"/>
      <c r="T152" s="663"/>
      <c r="U152" s="663"/>
      <c r="V152" s="663"/>
      <c r="W152" s="663"/>
      <c r="X152" s="663"/>
      <c r="Y152" s="663"/>
      <c r="Z152" s="664"/>
    </row>
    <row r="153" spans="1:26" s="1" customFormat="1" ht="35.25" customHeight="1" x14ac:dyDescent="0.2">
      <c r="A153" s="5"/>
      <c r="B153" s="107" t="s">
        <v>2433</v>
      </c>
      <c r="C153" s="573" t="s">
        <v>2434</v>
      </c>
      <c r="D153" s="560"/>
      <c r="E153" s="560"/>
      <c r="F153" s="560"/>
      <c r="G153" s="672"/>
      <c r="H153" s="44" t="s">
        <v>57</v>
      </c>
      <c r="I153" s="669" t="s">
        <v>1989</v>
      </c>
      <c r="J153" s="670" t="s">
        <v>1412</v>
      </c>
      <c r="K153" s="670" t="s">
        <v>1412</v>
      </c>
      <c r="L153" s="670" t="s">
        <v>1412</v>
      </c>
      <c r="M153" s="670" t="s">
        <v>1412</v>
      </c>
      <c r="N153" s="670" t="s">
        <v>1412</v>
      </c>
      <c r="O153" s="670" t="s">
        <v>1412</v>
      </c>
      <c r="P153" s="671" t="s">
        <v>1412</v>
      </c>
      <c r="Q153" s="104">
        <v>1</v>
      </c>
      <c r="R153" s="258"/>
      <c r="S153" s="259"/>
      <c r="T153" s="259"/>
      <c r="U153" s="259"/>
      <c r="V153" s="259"/>
      <c r="W153" s="259"/>
      <c r="X153" s="259"/>
      <c r="Y153" s="259"/>
      <c r="Z153" s="260"/>
    </row>
    <row r="154" spans="1:26" s="1" customFormat="1" ht="45" customHeight="1" x14ac:dyDescent="0.2">
      <c r="A154" s="5"/>
      <c r="B154" s="107" t="s">
        <v>2438</v>
      </c>
      <c r="C154" s="573" t="s">
        <v>2436</v>
      </c>
      <c r="D154" s="560"/>
      <c r="E154" s="560"/>
      <c r="F154" s="560"/>
      <c r="G154" s="672"/>
      <c r="H154" s="44" t="s">
        <v>57</v>
      </c>
      <c r="I154" s="669" t="s">
        <v>3386</v>
      </c>
      <c r="J154" s="670" t="s">
        <v>1413</v>
      </c>
      <c r="K154" s="670" t="s">
        <v>1413</v>
      </c>
      <c r="L154" s="670" t="s">
        <v>1413</v>
      </c>
      <c r="M154" s="670" t="s">
        <v>1413</v>
      </c>
      <c r="N154" s="670" t="s">
        <v>1413</v>
      </c>
      <c r="O154" s="670" t="s">
        <v>1413</v>
      </c>
      <c r="P154" s="671" t="s">
        <v>1413</v>
      </c>
      <c r="Q154" s="104">
        <v>1</v>
      </c>
      <c r="R154" s="258"/>
      <c r="S154" s="259"/>
      <c r="T154" s="259"/>
      <c r="U154" s="259"/>
      <c r="V154" s="259"/>
      <c r="W154" s="259"/>
      <c r="X154" s="259"/>
      <c r="Y154" s="259"/>
      <c r="Z154" s="260"/>
    </row>
    <row r="155" spans="1:26" s="1" customFormat="1" ht="48.75" customHeight="1" x14ac:dyDescent="0.2">
      <c r="A155" s="5"/>
      <c r="B155" s="107" t="s">
        <v>2439</v>
      </c>
      <c r="C155" s="573" t="s">
        <v>3404</v>
      </c>
      <c r="D155" s="560"/>
      <c r="E155" s="560"/>
      <c r="F155" s="560"/>
      <c r="G155" s="672"/>
      <c r="H155" s="44" t="s">
        <v>57</v>
      </c>
      <c r="I155" s="669" t="s">
        <v>3141</v>
      </c>
      <c r="J155" s="670" t="s">
        <v>1414</v>
      </c>
      <c r="K155" s="670" t="s">
        <v>1414</v>
      </c>
      <c r="L155" s="670" t="s">
        <v>1414</v>
      </c>
      <c r="M155" s="670" t="s">
        <v>1414</v>
      </c>
      <c r="N155" s="670" t="s">
        <v>1414</v>
      </c>
      <c r="O155" s="670" t="s">
        <v>1414</v>
      </c>
      <c r="P155" s="671" t="s">
        <v>1414</v>
      </c>
      <c r="Q155" s="104">
        <v>1</v>
      </c>
      <c r="R155" s="258"/>
      <c r="S155" s="259"/>
      <c r="T155" s="259"/>
      <c r="U155" s="259"/>
      <c r="V155" s="259"/>
      <c r="W155" s="259"/>
      <c r="X155" s="259"/>
      <c r="Y155" s="259"/>
      <c r="Z155" s="260"/>
    </row>
    <row r="156" spans="1:26" s="1" customFormat="1" ht="91.5" customHeight="1" x14ac:dyDescent="0.2">
      <c r="A156" s="5"/>
      <c r="B156" s="107" t="s">
        <v>2440</v>
      </c>
      <c r="C156" s="573" t="s">
        <v>1415</v>
      </c>
      <c r="D156" s="560"/>
      <c r="E156" s="560"/>
      <c r="F156" s="560"/>
      <c r="G156" s="672"/>
      <c r="H156" s="44" t="s">
        <v>57</v>
      </c>
      <c r="I156" s="669" t="s">
        <v>3142</v>
      </c>
      <c r="J156" s="670" t="s">
        <v>1416</v>
      </c>
      <c r="K156" s="670" t="s">
        <v>1416</v>
      </c>
      <c r="L156" s="670" t="s">
        <v>1416</v>
      </c>
      <c r="M156" s="670" t="s">
        <v>1416</v>
      </c>
      <c r="N156" s="670" t="s">
        <v>1416</v>
      </c>
      <c r="O156" s="670" t="s">
        <v>1416</v>
      </c>
      <c r="P156" s="671" t="s">
        <v>1416</v>
      </c>
      <c r="Q156" s="104">
        <v>1</v>
      </c>
      <c r="R156" s="258"/>
      <c r="S156" s="259"/>
      <c r="T156" s="259"/>
      <c r="U156" s="259"/>
      <c r="V156" s="259"/>
      <c r="W156" s="259"/>
      <c r="X156" s="259"/>
      <c r="Y156" s="259"/>
      <c r="Z156" s="260"/>
    </row>
    <row r="157" spans="1:26" s="1" customFormat="1" ht="20.25" customHeight="1" x14ac:dyDescent="0.2">
      <c r="A157" s="5"/>
      <c r="B157" s="107" t="s">
        <v>2441</v>
      </c>
      <c r="C157" s="573" t="s">
        <v>2435</v>
      </c>
      <c r="D157" s="560"/>
      <c r="E157" s="560"/>
      <c r="F157" s="560"/>
      <c r="G157" s="672"/>
      <c r="H157" s="44" t="s">
        <v>57</v>
      </c>
      <c r="I157" s="669" t="s">
        <v>1402</v>
      </c>
      <c r="J157" s="670" t="s">
        <v>1402</v>
      </c>
      <c r="K157" s="670" t="s">
        <v>1402</v>
      </c>
      <c r="L157" s="670" t="s">
        <v>1402</v>
      </c>
      <c r="M157" s="670" t="s">
        <v>1402</v>
      </c>
      <c r="N157" s="670" t="s">
        <v>1402</v>
      </c>
      <c r="O157" s="670" t="s">
        <v>1402</v>
      </c>
      <c r="P157" s="671" t="s">
        <v>1402</v>
      </c>
      <c r="Q157" s="104">
        <v>1</v>
      </c>
      <c r="R157" s="258"/>
      <c r="S157" s="259"/>
      <c r="T157" s="259"/>
      <c r="U157" s="259"/>
      <c r="V157" s="259"/>
      <c r="W157" s="259"/>
      <c r="X157" s="259"/>
      <c r="Y157" s="259"/>
      <c r="Z157" s="260"/>
    </row>
    <row r="158" spans="1:26" s="1" customFormat="1" ht="30.75" customHeight="1" x14ac:dyDescent="0.2">
      <c r="A158" s="5"/>
      <c r="B158" s="107" t="s">
        <v>2442</v>
      </c>
      <c r="C158" s="573" t="s">
        <v>3143</v>
      </c>
      <c r="D158" s="560"/>
      <c r="E158" s="560"/>
      <c r="F158" s="560"/>
      <c r="G158" s="672"/>
      <c r="H158" s="44" t="s">
        <v>57</v>
      </c>
      <c r="I158" s="669" t="s">
        <v>1402</v>
      </c>
      <c r="J158" s="670" t="s">
        <v>1402</v>
      </c>
      <c r="K158" s="670" t="s">
        <v>1402</v>
      </c>
      <c r="L158" s="670" t="s">
        <v>1402</v>
      </c>
      <c r="M158" s="670" t="s">
        <v>1402</v>
      </c>
      <c r="N158" s="670" t="s">
        <v>1402</v>
      </c>
      <c r="O158" s="670" t="s">
        <v>1402</v>
      </c>
      <c r="P158" s="671" t="s">
        <v>1402</v>
      </c>
      <c r="Q158" s="104">
        <v>1</v>
      </c>
      <c r="R158" s="258"/>
      <c r="S158" s="259"/>
      <c r="T158" s="259"/>
      <c r="U158" s="259"/>
      <c r="V158" s="259"/>
      <c r="W158" s="259"/>
      <c r="X158" s="259"/>
      <c r="Y158" s="259"/>
      <c r="Z158" s="260"/>
    </row>
    <row r="159" spans="1:26" s="1" customFormat="1" ht="38.25" customHeight="1" x14ac:dyDescent="0.2">
      <c r="A159" s="5"/>
      <c r="B159" s="107" t="s">
        <v>2443</v>
      </c>
      <c r="C159" s="573" t="s">
        <v>2437</v>
      </c>
      <c r="D159" s="560"/>
      <c r="E159" s="560"/>
      <c r="F159" s="560"/>
      <c r="G159" s="672"/>
      <c r="H159" s="44"/>
      <c r="I159" s="669" t="s">
        <v>1417</v>
      </c>
      <c r="J159" s="670" t="s">
        <v>1417</v>
      </c>
      <c r="K159" s="670" t="s">
        <v>1417</v>
      </c>
      <c r="L159" s="670" t="s">
        <v>1417</v>
      </c>
      <c r="M159" s="670" t="s">
        <v>1417</v>
      </c>
      <c r="N159" s="670" t="s">
        <v>1417</v>
      </c>
      <c r="O159" s="670" t="s">
        <v>1417</v>
      </c>
      <c r="P159" s="671" t="s">
        <v>1417</v>
      </c>
      <c r="Q159" s="104">
        <v>1</v>
      </c>
      <c r="R159" s="258"/>
      <c r="S159" s="259"/>
      <c r="T159" s="259"/>
      <c r="U159" s="259"/>
      <c r="V159" s="259"/>
      <c r="W159" s="259"/>
      <c r="X159" s="259"/>
      <c r="Y159" s="259"/>
      <c r="Z159" s="260"/>
    </row>
    <row r="160" spans="1:26" s="1" customFormat="1" ht="27.75" customHeight="1" x14ac:dyDescent="0.2">
      <c r="A160" s="5"/>
      <c r="B160" s="558" t="s">
        <v>92</v>
      </c>
      <c r="C160" s="559"/>
      <c r="D160" s="559"/>
      <c r="E160" s="559"/>
      <c r="F160" s="559"/>
      <c r="G160" s="559"/>
      <c r="H160" s="559"/>
      <c r="I160" s="559"/>
      <c r="J160" s="559"/>
      <c r="K160" s="559"/>
      <c r="L160" s="559"/>
      <c r="M160" s="559"/>
      <c r="N160" s="559"/>
      <c r="O160" s="559"/>
      <c r="P160" s="559"/>
      <c r="Q160" s="7">
        <f>COUNTIF(Q153:Q159,"N/A")</f>
        <v>0</v>
      </c>
      <c r="R160" s="567"/>
      <c r="S160" s="567"/>
      <c r="T160" s="567"/>
      <c r="U160" s="567"/>
      <c r="V160" s="567"/>
      <c r="W160" s="567"/>
      <c r="X160" s="567"/>
      <c r="Y160" s="567"/>
      <c r="Z160" s="567"/>
    </row>
    <row r="161" spans="1:26" s="1" customFormat="1" ht="27.75" customHeight="1" x14ac:dyDescent="0.2">
      <c r="A161" s="5"/>
      <c r="B161" s="558" t="s">
        <v>812</v>
      </c>
      <c r="C161" s="559"/>
      <c r="D161" s="559"/>
      <c r="E161" s="559"/>
      <c r="F161" s="559"/>
      <c r="G161" s="559"/>
      <c r="H161" s="559"/>
      <c r="I161" s="559"/>
      <c r="J161" s="559"/>
      <c r="K161" s="559"/>
      <c r="L161" s="559"/>
      <c r="M161" s="559"/>
      <c r="N161" s="559"/>
      <c r="O161" s="559"/>
      <c r="P161" s="559"/>
      <c r="Q161" s="7">
        <f>COUNTIFS(H153:H159,"M",Q153:Q159,"N/A")</f>
        <v>0</v>
      </c>
      <c r="R161" s="567"/>
      <c r="S161" s="567"/>
      <c r="T161" s="567"/>
      <c r="U161" s="567"/>
      <c r="V161" s="567"/>
      <c r="W161" s="567"/>
      <c r="X161" s="567"/>
      <c r="Y161" s="567"/>
      <c r="Z161" s="567"/>
    </row>
    <row r="162" spans="1:26" s="1" customFormat="1" ht="27.75" customHeight="1" x14ac:dyDescent="0.2">
      <c r="A162" s="5"/>
      <c r="B162" s="558" t="s">
        <v>813</v>
      </c>
      <c r="C162" s="559"/>
      <c r="D162" s="559"/>
      <c r="E162" s="559"/>
      <c r="F162" s="559"/>
      <c r="G162" s="559"/>
      <c r="H162" s="559"/>
      <c r="I162" s="559"/>
      <c r="J162" s="559"/>
      <c r="K162" s="559"/>
      <c r="L162" s="559"/>
      <c r="M162" s="559"/>
      <c r="N162" s="559"/>
      <c r="O162" s="559"/>
      <c r="P162" s="559"/>
      <c r="Q162" s="7">
        <f>COUNTIFS(H153:H159,"M",Q153:Q159,"1")</f>
        <v>6</v>
      </c>
      <c r="R162" s="567"/>
      <c r="S162" s="567"/>
      <c r="T162" s="567"/>
      <c r="U162" s="567"/>
      <c r="V162" s="567"/>
      <c r="W162" s="567"/>
      <c r="X162" s="567"/>
      <c r="Y162" s="567"/>
      <c r="Z162" s="567"/>
    </row>
    <row r="163" spans="1:26" s="1" customFormat="1" ht="27.75" customHeight="1" x14ac:dyDescent="0.2">
      <c r="A163" s="5"/>
      <c r="B163" s="262" t="s">
        <v>93</v>
      </c>
      <c r="C163" s="263"/>
      <c r="D163" s="263"/>
      <c r="E163" s="263"/>
      <c r="F163" s="263"/>
      <c r="G163" s="263"/>
      <c r="H163" s="263"/>
      <c r="I163" s="263"/>
      <c r="J163" s="263"/>
      <c r="K163" s="263"/>
      <c r="L163" s="263"/>
      <c r="M163" s="263"/>
      <c r="N163" s="263"/>
      <c r="O163" s="263"/>
      <c r="P163" s="263"/>
      <c r="Q163" s="7">
        <f>SUM(Q153:Q159)</f>
        <v>7</v>
      </c>
      <c r="R163" s="567"/>
      <c r="S163" s="567"/>
      <c r="T163" s="567"/>
      <c r="U163" s="567"/>
      <c r="V163" s="567"/>
      <c r="W163" s="567"/>
      <c r="X163" s="567"/>
      <c r="Y163" s="567"/>
      <c r="Z163" s="567"/>
    </row>
    <row r="164" spans="1:26" s="1" customFormat="1" ht="22.5" customHeight="1" x14ac:dyDescent="0.2">
      <c r="A164" s="5"/>
      <c r="B164" s="101" t="s">
        <v>2444</v>
      </c>
      <c r="C164" s="574" t="s">
        <v>1329</v>
      </c>
      <c r="D164" s="575"/>
      <c r="E164" s="575"/>
      <c r="F164" s="575"/>
      <c r="G164" s="575"/>
      <c r="H164" s="575"/>
      <c r="I164" s="575"/>
      <c r="J164" s="575"/>
      <c r="K164" s="575"/>
      <c r="L164" s="575"/>
      <c r="M164" s="575"/>
      <c r="N164" s="575"/>
      <c r="O164" s="575"/>
      <c r="P164" s="576"/>
      <c r="Q164" s="108"/>
      <c r="R164" s="665"/>
      <c r="S164" s="663"/>
      <c r="T164" s="663"/>
      <c r="U164" s="663"/>
      <c r="V164" s="663"/>
      <c r="W164" s="663"/>
      <c r="X164" s="663"/>
      <c r="Y164" s="663"/>
      <c r="Z164" s="664"/>
    </row>
    <row r="165" spans="1:26" s="1" customFormat="1" ht="21" customHeight="1" x14ac:dyDescent="0.2">
      <c r="A165" s="5"/>
      <c r="B165" s="102" t="s">
        <v>2445</v>
      </c>
      <c r="C165" s="573" t="s">
        <v>1418</v>
      </c>
      <c r="D165" s="560"/>
      <c r="E165" s="560"/>
      <c r="F165" s="560"/>
      <c r="G165" s="672"/>
      <c r="H165" s="44" t="s">
        <v>57</v>
      </c>
      <c r="I165" s="669" t="s">
        <v>1419</v>
      </c>
      <c r="J165" s="670" t="s">
        <v>1419</v>
      </c>
      <c r="K165" s="670" t="s">
        <v>1419</v>
      </c>
      <c r="L165" s="670" t="s">
        <v>1419</v>
      </c>
      <c r="M165" s="670" t="s">
        <v>1419</v>
      </c>
      <c r="N165" s="670" t="s">
        <v>1419</v>
      </c>
      <c r="O165" s="670" t="s">
        <v>1419</v>
      </c>
      <c r="P165" s="671" t="s">
        <v>1419</v>
      </c>
      <c r="Q165" s="104">
        <v>1</v>
      </c>
      <c r="R165" s="258"/>
      <c r="S165" s="259"/>
      <c r="T165" s="259"/>
      <c r="U165" s="259"/>
      <c r="V165" s="259"/>
      <c r="W165" s="259"/>
      <c r="X165" s="259"/>
      <c r="Y165" s="259"/>
      <c r="Z165" s="260"/>
    </row>
    <row r="166" spans="1:26" s="1" customFormat="1" ht="33" customHeight="1" x14ac:dyDescent="0.2">
      <c r="A166" s="5"/>
      <c r="B166" s="102" t="s">
        <v>2446</v>
      </c>
      <c r="C166" s="573" t="s">
        <v>3144</v>
      </c>
      <c r="D166" s="560"/>
      <c r="E166" s="560"/>
      <c r="F166" s="560"/>
      <c r="G166" s="672"/>
      <c r="H166" s="44" t="s">
        <v>57</v>
      </c>
      <c r="I166" s="669" t="s">
        <v>1420</v>
      </c>
      <c r="J166" s="670" t="s">
        <v>1420</v>
      </c>
      <c r="K166" s="670" t="s">
        <v>1420</v>
      </c>
      <c r="L166" s="670" t="s">
        <v>1420</v>
      </c>
      <c r="M166" s="670" t="s">
        <v>1420</v>
      </c>
      <c r="N166" s="670" t="s">
        <v>1420</v>
      </c>
      <c r="O166" s="670" t="s">
        <v>1420</v>
      </c>
      <c r="P166" s="671" t="s">
        <v>1420</v>
      </c>
      <c r="Q166" s="104">
        <v>1</v>
      </c>
      <c r="R166" s="258"/>
      <c r="S166" s="259"/>
      <c r="T166" s="259"/>
      <c r="U166" s="259"/>
      <c r="V166" s="259"/>
      <c r="W166" s="259"/>
      <c r="X166" s="259"/>
      <c r="Y166" s="259"/>
      <c r="Z166" s="260"/>
    </row>
    <row r="167" spans="1:26" s="1" customFormat="1" ht="60" customHeight="1" x14ac:dyDescent="0.2">
      <c r="A167" s="5"/>
      <c r="B167" s="102" t="s">
        <v>2447</v>
      </c>
      <c r="C167" s="573" t="s">
        <v>1421</v>
      </c>
      <c r="D167" s="560"/>
      <c r="E167" s="560"/>
      <c r="F167" s="560"/>
      <c r="G167" s="672"/>
      <c r="H167" s="44"/>
      <c r="I167" s="669" t="s">
        <v>3405</v>
      </c>
      <c r="J167" s="670" t="s">
        <v>1422</v>
      </c>
      <c r="K167" s="670" t="s">
        <v>1422</v>
      </c>
      <c r="L167" s="670" t="s">
        <v>1422</v>
      </c>
      <c r="M167" s="670" t="s">
        <v>1422</v>
      </c>
      <c r="N167" s="670" t="s">
        <v>1422</v>
      </c>
      <c r="O167" s="670" t="s">
        <v>1422</v>
      </c>
      <c r="P167" s="671" t="s">
        <v>1422</v>
      </c>
      <c r="Q167" s="104">
        <v>1</v>
      </c>
      <c r="R167" s="258"/>
      <c r="S167" s="259"/>
      <c r="T167" s="259"/>
      <c r="U167" s="259"/>
      <c r="V167" s="259"/>
      <c r="W167" s="259"/>
      <c r="X167" s="259"/>
      <c r="Y167" s="259"/>
      <c r="Z167" s="260"/>
    </row>
    <row r="168" spans="1:26" s="1" customFormat="1" ht="35.25" customHeight="1" x14ac:dyDescent="0.2">
      <c r="A168" s="5"/>
      <c r="B168" s="102" t="s">
        <v>2448</v>
      </c>
      <c r="C168" s="573" t="s">
        <v>1423</v>
      </c>
      <c r="D168" s="560"/>
      <c r="E168" s="560"/>
      <c r="F168" s="560"/>
      <c r="G168" s="672"/>
      <c r="H168" s="44" t="s">
        <v>57</v>
      </c>
      <c r="I168" s="669" t="s">
        <v>3406</v>
      </c>
      <c r="J168" s="670" t="s">
        <v>1424</v>
      </c>
      <c r="K168" s="670" t="s">
        <v>1424</v>
      </c>
      <c r="L168" s="670" t="s">
        <v>1424</v>
      </c>
      <c r="M168" s="670" t="s">
        <v>1424</v>
      </c>
      <c r="N168" s="670" t="s">
        <v>1424</v>
      </c>
      <c r="O168" s="670" t="s">
        <v>1424</v>
      </c>
      <c r="P168" s="671" t="s">
        <v>1424</v>
      </c>
      <c r="Q168" s="104">
        <v>1</v>
      </c>
      <c r="R168" s="258"/>
      <c r="S168" s="259"/>
      <c r="T168" s="259"/>
      <c r="U168" s="259"/>
      <c r="V168" s="259"/>
      <c r="W168" s="259"/>
      <c r="X168" s="259"/>
      <c r="Y168" s="259"/>
      <c r="Z168" s="260"/>
    </row>
    <row r="169" spans="1:26" s="1" customFormat="1" ht="35.25" customHeight="1" x14ac:dyDescent="0.2">
      <c r="A169" s="5"/>
      <c r="B169" s="102" t="s">
        <v>2449</v>
      </c>
      <c r="C169" s="573" t="s">
        <v>3145</v>
      </c>
      <c r="D169" s="560"/>
      <c r="E169" s="560"/>
      <c r="F169" s="560"/>
      <c r="G169" s="672"/>
      <c r="H169" s="44"/>
      <c r="I169" s="669" t="s">
        <v>444</v>
      </c>
      <c r="J169" s="670" t="s">
        <v>1425</v>
      </c>
      <c r="K169" s="670" t="s">
        <v>1425</v>
      </c>
      <c r="L169" s="670" t="s">
        <v>1425</v>
      </c>
      <c r="M169" s="670" t="s">
        <v>1425</v>
      </c>
      <c r="N169" s="670" t="s">
        <v>1425</v>
      </c>
      <c r="O169" s="670" t="s">
        <v>1425</v>
      </c>
      <c r="P169" s="671" t="s">
        <v>1425</v>
      </c>
      <c r="Q169" s="104">
        <v>1</v>
      </c>
      <c r="R169" s="258"/>
      <c r="S169" s="259"/>
      <c r="T169" s="259"/>
      <c r="U169" s="259"/>
      <c r="V169" s="259"/>
      <c r="W169" s="259"/>
      <c r="X169" s="259"/>
      <c r="Y169" s="259"/>
      <c r="Z169" s="260"/>
    </row>
    <row r="170" spans="1:26" s="1" customFormat="1" ht="65.25" customHeight="1" x14ac:dyDescent="0.2">
      <c r="A170" s="5"/>
      <c r="B170" s="102" t="s">
        <v>2450</v>
      </c>
      <c r="C170" s="573" t="s">
        <v>3146</v>
      </c>
      <c r="D170" s="560"/>
      <c r="E170" s="560"/>
      <c r="F170" s="560"/>
      <c r="G170" s="672"/>
      <c r="H170" s="44" t="s">
        <v>57</v>
      </c>
      <c r="I170" s="669" t="s">
        <v>3147</v>
      </c>
      <c r="J170" s="670" t="s">
        <v>1426</v>
      </c>
      <c r="K170" s="670" t="s">
        <v>1426</v>
      </c>
      <c r="L170" s="670" t="s">
        <v>1426</v>
      </c>
      <c r="M170" s="670" t="s">
        <v>1426</v>
      </c>
      <c r="N170" s="670" t="s">
        <v>1426</v>
      </c>
      <c r="O170" s="670" t="s">
        <v>1426</v>
      </c>
      <c r="P170" s="671" t="s">
        <v>1426</v>
      </c>
      <c r="Q170" s="104">
        <v>1</v>
      </c>
      <c r="R170" s="258"/>
      <c r="S170" s="259"/>
      <c r="T170" s="259"/>
      <c r="U170" s="259"/>
      <c r="V170" s="259"/>
      <c r="W170" s="259"/>
      <c r="X170" s="259"/>
      <c r="Y170" s="259"/>
      <c r="Z170" s="260"/>
    </row>
    <row r="171" spans="1:26" s="1" customFormat="1" ht="27" customHeight="1" x14ac:dyDescent="0.2">
      <c r="A171" s="5"/>
      <c r="B171" s="558" t="s">
        <v>92</v>
      </c>
      <c r="C171" s="559"/>
      <c r="D171" s="559"/>
      <c r="E171" s="559"/>
      <c r="F171" s="559"/>
      <c r="G171" s="559"/>
      <c r="H171" s="559"/>
      <c r="I171" s="559"/>
      <c r="J171" s="559"/>
      <c r="K171" s="559"/>
      <c r="L171" s="559"/>
      <c r="M171" s="559"/>
      <c r="N171" s="559"/>
      <c r="O171" s="559"/>
      <c r="P171" s="559"/>
      <c r="Q171" s="7">
        <f>COUNTIF(Q165:Q170,"N/A")</f>
        <v>0</v>
      </c>
      <c r="R171" s="567"/>
      <c r="S171" s="567"/>
      <c r="T171" s="567"/>
      <c r="U171" s="567"/>
      <c r="V171" s="567"/>
      <c r="W171" s="567"/>
      <c r="X171" s="567"/>
      <c r="Y171" s="567"/>
      <c r="Z171" s="567"/>
    </row>
    <row r="172" spans="1:26" s="1" customFormat="1" ht="27" customHeight="1" x14ac:dyDescent="0.2">
      <c r="A172" s="5"/>
      <c r="B172" s="558" t="s">
        <v>812</v>
      </c>
      <c r="C172" s="559"/>
      <c r="D172" s="559"/>
      <c r="E172" s="559"/>
      <c r="F172" s="559"/>
      <c r="G172" s="559"/>
      <c r="H172" s="559"/>
      <c r="I172" s="559"/>
      <c r="J172" s="559"/>
      <c r="K172" s="559"/>
      <c r="L172" s="559"/>
      <c r="M172" s="559"/>
      <c r="N172" s="559"/>
      <c r="O172" s="559"/>
      <c r="P172" s="559"/>
      <c r="Q172" s="7">
        <f>COUNTIFS(H165:H170,"M",Q165:Q170,"N/A")</f>
        <v>0</v>
      </c>
      <c r="R172" s="567"/>
      <c r="S172" s="567"/>
      <c r="T172" s="567"/>
      <c r="U172" s="567"/>
      <c r="V172" s="567"/>
      <c r="W172" s="567"/>
      <c r="X172" s="567"/>
      <c r="Y172" s="567"/>
      <c r="Z172" s="567"/>
    </row>
    <row r="173" spans="1:26" s="1" customFormat="1" ht="27" customHeight="1" x14ac:dyDescent="0.2">
      <c r="A173" s="5"/>
      <c r="B173" s="558" t="s">
        <v>813</v>
      </c>
      <c r="C173" s="559"/>
      <c r="D173" s="559"/>
      <c r="E173" s="559"/>
      <c r="F173" s="559"/>
      <c r="G173" s="559"/>
      <c r="H173" s="559"/>
      <c r="I173" s="559"/>
      <c r="J173" s="559"/>
      <c r="K173" s="559"/>
      <c r="L173" s="559"/>
      <c r="M173" s="559"/>
      <c r="N173" s="559"/>
      <c r="O173" s="559"/>
      <c r="P173" s="559"/>
      <c r="Q173" s="7">
        <f>COUNTIFS(H165:H170,"M",Q165:Q170,"1")</f>
        <v>4</v>
      </c>
      <c r="R173" s="567"/>
      <c r="S173" s="567"/>
      <c r="T173" s="567"/>
      <c r="U173" s="567"/>
      <c r="V173" s="567"/>
      <c r="W173" s="567"/>
      <c r="X173" s="567"/>
      <c r="Y173" s="567"/>
      <c r="Z173" s="567"/>
    </row>
    <row r="174" spans="1:26" s="1" customFormat="1" ht="27" customHeight="1" x14ac:dyDescent="0.2">
      <c r="A174" s="5"/>
      <c r="B174" s="262" t="s">
        <v>93</v>
      </c>
      <c r="C174" s="263"/>
      <c r="D174" s="263"/>
      <c r="E174" s="263"/>
      <c r="F174" s="263"/>
      <c r="G174" s="263"/>
      <c r="H174" s="263"/>
      <c r="I174" s="263"/>
      <c r="J174" s="263"/>
      <c r="K174" s="263"/>
      <c r="L174" s="263"/>
      <c r="M174" s="263"/>
      <c r="N174" s="263"/>
      <c r="O174" s="263"/>
      <c r="P174" s="263"/>
      <c r="Q174" s="7">
        <f>SUM(Q165:Q170)</f>
        <v>6</v>
      </c>
      <c r="R174" s="567"/>
      <c r="S174" s="567"/>
      <c r="T174" s="567"/>
      <c r="U174" s="567"/>
      <c r="V174" s="567"/>
      <c r="W174" s="567"/>
      <c r="X174" s="567"/>
      <c r="Y174" s="567"/>
      <c r="Z174" s="567"/>
    </row>
    <row r="175" spans="1:26" s="1" customFormat="1" ht="21.75" customHeight="1" x14ac:dyDescent="0.2">
      <c r="A175" s="5"/>
      <c r="B175" s="101" t="s">
        <v>2451</v>
      </c>
      <c r="C175" s="574" t="s">
        <v>1427</v>
      </c>
      <c r="D175" s="575"/>
      <c r="E175" s="575"/>
      <c r="F175" s="575"/>
      <c r="G175" s="575"/>
      <c r="H175" s="575"/>
      <c r="I175" s="575"/>
      <c r="J175" s="575"/>
      <c r="K175" s="575"/>
      <c r="L175" s="575"/>
      <c r="M175" s="575"/>
      <c r="N175" s="575"/>
      <c r="O175" s="575"/>
      <c r="P175" s="576"/>
      <c r="Q175" s="108"/>
      <c r="R175" s="665"/>
      <c r="S175" s="663"/>
      <c r="T175" s="663"/>
      <c r="U175" s="663"/>
      <c r="V175" s="663"/>
      <c r="W175" s="663"/>
      <c r="X175" s="663"/>
      <c r="Y175" s="663"/>
      <c r="Z175" s="664"/>
    </row>
    <row r="176" spans="1:26" s="1" customFormat="1" ht="21" customHeight="1" x14ac:dyDescent="0.2">
      <c r="A176" s="5"/>
      <c r="B176" s="101" t="s">
        <v>2452</v>
      </c>
      <c r="C176" s="574" t="s">
        <v>1348</v>
      </c>
      <c r="D176" s="575"/>
      <c r="E176" s="575"/>
      <c r="F176" s="575"/>
      <c r="G176" s="575"/>
      <c r="H176" s="575"/>
      <c r="I176" s="575"/>
      <c r="J176" s="575"/>
      <c r="K176" s="575"/>
      <c r="L176" s="575"/>
      <c r="M176" s="575"/>
      <c r="N176" s="575"/>
      <c r="O176" s="575"/>
      <c r="P176" s="576"/>
      <c r="Q176" s="108"/>
      <c r="R176" s="665"/>
      <c r="S176" s="663"/>
      <c r="T176" s="663"/>
      <c r="U176" s="663"/>
      <c r="V176" s="663"/>
      <c r="W176" s="663"/>
      <c r="X176" s="663"/>
      <c r="Y176" s="663"/>
      <c r="Z176" s="664"/>
    </row>
    <row r="177" spans="1:26" s="1" customFormat="1" ht="46.5" customHeight="1" x14ac:dyDescent="0.2">
      <c r="A177" s="5"/>
      <c r="B177" s="102" t="s">
        <v>2453</v>
      </c>
      <c r="C177" s="573" t="s">
        <v>1428</v>
      </c>
      <c r="D177" s="560"/>
      <c r="E177" s="560"/>
      <c r="F177" s="560"/>
      <c r="G177" s="672"/>
      <c r="H177" s="44"/>
      <c r="I177" s="669" t="s">
        <v>3148</v>
      </c>
      <c r="J177" s="670" t="s">
        <v>1429</v>
      </c>
      <c r="K177" s="670" t="s">
        <v>1429</v>
      </c>
      <c r="L177" s="670" t="s">
        <v>1429</v>
      </c>
      <c r="M177" s="670" t="s">
        <v>1429</v>
      </c>
      <c r="N177" s="670" t="s">
        <v>1429</v>
      </c>
      <c r="O177" s="670" t="s">
        <v>1429</v>
      </c>
      <c r="P177" s="671" t="s">
        <v>1429</v>
      </c>
      <c r="Q177" s="104">
        <v>1</v>
      </c>
      <c r="R177" s="258"/>
      <c r="S177" s="259"/>
      <c r="T177" s="259"/>
      <c r="U177" s="259"/>
      <c r="V177" s="259"/>
      <c r="W177" s="259"/>
      <c r="X177" s="259"/>
      <c r="Y177" s="259"/>
      <c r="Z177" s="260"/>
    </row>
    <row r="178" spans="1:26" s="1" customFormat="1" ht="33" customHeight="1" x14ac:dyDescent="0.2">
      <c r="A178" s="5"/>
      <c r="B178" s="102" t="s">
        <v>2454</v>
      </c>
      <c r="C178" s="573" t="s">
        <v>1430</v>
      </c>
      <c r="D178" s="560"/>
      <c r="E178" s="560"/>
      <c r="F178" s="560"/>
      <c r="G178" s="672"/>
      <c r="H178" s="44"/>
      <c r="I178" s="669" t="s">
        <v>3149</v>
      </c>
      <c r="J178" s="670" t="s">
        <v>1431</v>
      </c>
      <c r="K178" s="670" t="s">
        <v>1431</v>
      </c>
      <c r="L178" s="670" t="s">
        <v>1431</v>
      </c>
      <c r="M178" s="670" t="s">
        <v>1431</v>
      </c>
      <c r="N178" s="670" t="s">
        <v>1431</v>
      </c>
      <c r="O178" s="670" t="s">
        <v>1431</v>
      </c>
      <c r="P178" s="671" t="s">
        <v>1431</v>
      </c>
      <c r="Q178" s="104">
        <v>1</v>
      </c>
      <c r="R178" s="258"/>
      <c r="S178" s="259"/>
      <c r="T178" s="259"/>
      <c r="U178" s="259"/>
      <c r="V178" s="259"/>
      <c r="W178" s="259"/>
      <c r="X178" s="259"/>
      <c r="Y178" s="259"/>
      <c r="Z178" s="260"/>
    </row>
    <row r="179" spans="1:26" s="1" customFormat="1" ht="57" customHeight="1" x14ac:dyDescent="0.2">
      <c r="A179" s="5"/>
      <c r="B179" s="102" t="s">
        <v>2455</v>
      </c>
      <c r="C179" s="573" t="s">
        <v>1432</v>
      </c>
      <c r="D179" s="560"/>
      <c r="E179" s="560"/>
      <c r="F179" s="560"/>
      <c r="G179" s="672"/>
      <c r="H179" s="44"/>
      <c r="I179" s="669" t="s">
        <v>1433</v>
      </c>
      <c r="J179" s="670" t="s">
        <v>1433</v>
      </c>
      <c r="K179" s="670" t="s">
        <v>1433</v>
      </c>
      <c r="L179" s="670" t="s">
        <v>1433</v>
      </c>
      <c r="M179" s="670" t="s">
        <v>1433</v>
      </c>
      <c r="N179" s="670" t="s">
        <v>1433</v>
      </c>
      <c r="O179" s="670" t="s">
        <v>1433</v>
      </c>
      <c r="P179" s="671" t="s">
        <v>1433</v>
      </c>
      <c r="Q179" s="104">
        <v>1</v>
      </c>
      <c r="R179" s="258"/>
      <c r="S179" s="259"/>
      <c r="T179" s="259"/>
      <c r="U179" s="259"/>
      <c r="V179" s="259"/>
      <c r="W179" s="259"/>
      <c r="X179" s="259"/>
      <c r="Y179" s="259"/>
      <c r="Z179" s="260"/>
    </row>
    <row r="180" spans="1:26" s="1" customFormat="1" ht="72" customHeight="1" x14ac:dyDescent="0.2">
      <c r="A180" s="5"/>
      <c r="B180" s="102" t="s">
        <v>2456</v>
      </c>
      <c r="C180" s="573" t="s">
        <v>1990</v>
      </c>
      <c r="D180" s="560"/>
      <c r="E180" s="560"/>
      <c r="F180" s="560"/>
      <c r="G180" s="672"/>
      <c r="H180" s="44"/>
      <c r="I180" s="669" t="s">
        <v>3356</v>
      </c>
      <c r="J180" s="670" t="s">
        <v>1434</v>
      </c>
      <c r="K180" s="670" t="s">
        <v>1434</v>
      </c>
      <c r="L180" s="670" t="s">
        <v>1434</v>
      </c>
      <c r="M180" s="670" t="s">
        <v>1434</v>
      </c>
      <c r="N180" s="670" t="s">
        <v>1434</v>
      </c>
      <c r="O180" s="670" t="s">
        <v>1434</v>
      </c>
      <c r="P180" s="671" t="s">
        <v>1434</v>
      </c>
      <c r="Q180" s="104">
        <v>1</v>
      </c>
      <c r="R180" s="258"/>
      <c r="S180" s="259"/>
      <c r="T180" s="259"/>
      <c r="U180" s="259"/>
      <c r="V180" s="259"/>
      <c r="W180" s="259"/>
      <c r="X180" s="259"/>
      <c r="Y180" s="259"/>
      <c r="Z180" s="260"/>
    </row>
    <row r="181" spans="1:26" s="1" customFormat="1" ht="21.75" customHeight="1" x14ac:dyDescent="0.2">
      <c r="A181" s="5"/>
      <c r="B181" s="102" t="s">
        <v>2457</v>
      </c>
      <c r="C181" s="573" t="s">
        <v>1991</v>
      </c>
      <c r="D181" s="560"/>
      <c r="E181" s="560"/>
      <c r="F181" s="560"/>
      <c r="G181" s="672"/>
      <c r="H181" s="44"/>
      <c r="I181" s="669" t="s">
        <v>1435</v>
      </c>
      <c r="J181" s="670" t="s">
        <v>1435</v>
      </c>
      <c r="K181" s="670" t="s">
        <v>1435</v>
      </c>
      <c r="L181" s="670" t="s">
        <v>1435</v>
      </c>
      <c r="M181" s="670" t="s">
        <v>1435</v>
      </c>
      <c r="N181" s="670" t="s">
        <v>1435</v>
      </c>
      <c r="O181" s="670" t="s">
        <v>1435</v>
      </c>
      <c r="P181" s="671" t="s">
        <v>1435</v>
      </c>
      <c r="Q181" s="104">
        <v>1</v>
      </c>
      <c r="R181" s="258"/>
      <c r="S181" s="259"/>
      <c r="T181" s="259"/>
      <c r="U181" s="259"/>
      <c r="V181" s="259"/>
      <c r="W181" s="259"/>
      <c r="X181" s="259"/>
      <c r="Y181" s="259"/>
      <c r="Z181" s="260"/>
    </row>
    <row r="182" spans="1:26" s="1" customFormat="1" ht="21.75" customHeight="1" x14ac:dyDescent="0.2">
      <c r="A182" s="5"/>
      <c r="B182" s="102" t="s">
        <v>2458</v>
      </c>
      <c r="C182" s="573" t="s">
        <v>3151</v>
      </c>
      <c r="D182" s="560"/>
      <c r="E182" s="560"/>
      <c r="F182" s="560"/>
      <c r="G182" s="672"/>
      <c r="H182" s="44"/>
      <c r="I182" s="669" t="s">
        <v>1436</v>
      </c>
      <c r="J182" s="670" t="s">
        <v>1436</v>
      </c>
      <c r="K182" s="670" t="s">
        <v>1436</v>
      </c>
      <c r="L182" s="670" t="s">
        <v>1436</v>
      </c>
      <c r="M182" s="670" t="s">
        <v>1436</v>
      </c>
      <c r="N182" s="670" t="s">
        <v>1436</v>
      </c>
      <c r="O182" s="670" t="s">
        <v>1436</v>
      </c>
      <c r="P182" s="671" t="s">
        <v>1436</v>
      </c>
      <c r="Q182" s="104">
        <v>1</v>
      </c>
      <c r="R182" s="258"/>
      <c r="S182" s="259"/>
      <c r="T182" s="259"/>
      <c r="U182" s="259"/>
      <c r="V182" s="259"/>
      <c r="W182" s="259"/>
      <c r="X182" s="259"/>
      <c r="Y182" s="259"/>
      <c r="Z182" s="260"/>
    </row>
    <row r="183" spans="1:26" s="1" customFormat="1" ht="21" customHeight="1" x14ac:dyDescent="0.2">
      <c r="A183" s="5"/>
      <c r="B183" s="102" t="s">
        <v>2459</v>
      </c>
      <c r="C183" s="573" t="s">
        <v>3357</v>
      </c>
      <c r="D183" s="560"/>
      <c r="E183" s="560"/>
      <c r="F183" s="560"/>
      <c r="G183" s="672"/>
      <c r="H183" s="44"/>
      <c r="I183" s="669" t="s">
        <v>444</v>
      </c>
      <c r="J183" s="670" t="s">
        <v>1425</v>
      </c>
      <c r="K183" s="670" t="s">
        <v>1425</v>
      </c>
      <c r="L183" s="670" t="s">
        <v>1425</v>
      </c>
      <c r="M183" s="670" t="s">
        <v>1425</v>
      </c>
      <c r="N183" s="670" t="s">
        <v>1425</v>
      </c>
      <c r="O183" s="670" t="s">
        <v>1425</v>
      </c>
      <c r="P183" s="671" t="s">
        <v>1425</v>
      </c>
      <c r="Q183" s="104">
        <v>1</v>
      </c>
      <c r="R183" s="258"/>
      <c r="S183" s="259"/>
      <c r="T183" s="259"/>
      <c r="U183" s="259"/>
      <c r="V183" s="259"/>
      <c r="W183" s="259"/>
      <c r="X183" s="259"/>
      <c r="Y183" s="259"/>
      <c r="Z183" s="260"/>
    </row>
    <row r="184" spans="1:26" s="1" customFormat="1" ht="66" customHeight="1" x14ac:dyDescent="0.2">
      <c r="A184" s="5"/>
      <c r="B184" s="102" t="s">
        <v>2460</v>
      </c>
      <c r="C184" s="573" t="s">
        <v>1437</v>
      </c>
      <c r="D184" s="560"/>
      <c r="E184" s="560"/>
      <c r="F184" s="560"/>
      <c r="G184" s="672"/>
      <c r="H184" s="44"/>
      <c r="I184" s="669" t="s">
        <v>1438</v>
      </c>
      <c r="J184" s="670" t="s">
        <v>1438</v>
      </c>
      <c r="K184" s="670" t="s">
        <v>1438</v>
      </c>
      <c r="L184" s="670" t="s">
        <v>1438</v>
      </c>
      <c r="M184" s="670" t="s">
        <v>1438</v>
      </c>
      <c r="N184" s="670" t="s">
        <v>1438</v>
      </c>
      <c r="O184" s="670" t="s">
        <v>1438</v>
      </c>
      <c r="P184" s="671" t="s">
        <v>1438</v>
      </c>
      <c r="Q184" s="104">
        <v>1</v>
      </c>
      <c r="R184" s="258"/>
      <c r="S184" s="259"/>
      <c r="T184" s="259"/>
      <c r="U184" s="259"/>
      <c r="V184" s="259"/>
      <c r="W184" s="259"/>
      <c r="X184" s="259"/>
      <c r="Y184" s="259"/>
      <c r="Z184" s="260"/>
    </row>
    <row r="185" spans="1:26" s="1" customFormat="1" ht="21" customHeight="1" x14ac:dyDescent="0.2">
      <c r="A185" s="5"/>
      <c r="B185" s="102" t="s">
        <v>2461</v>
      </c>
      <c r="C185" s="573" t="s">
        <v>3358</v>
      </c>
      <c r="D185" s="560"/>
      <c r="E185" s="560"/>
      <c r="F185" s="560"/>
      <c r="G185" s="672"/>
      <c r="H185" s="44"/>
      <c r="I185" s="669" t="s">
        <v>3359</v>
      </c>
      <c r="J185" s="670" t="s">
        <v>1439</v>
      </c>
      <c r="K185" s="670" t="s">
        <v>1439</v>
      </c>
      <c r="L185" s="670" t="s">
        <v>1439</v>
      </c>
      <c r="M185" s="670" t="s">
        <v>1439</v>
      </c>
      <c r="N185" s="670" t="s">
        <v>1439</v>
      </c>
      <c r="O185" s="670" t="s">
        <v>1439</v>
      </c>
      <c r="P185" s="671" t="s">
        <v>1439</v>
      </c>
      <c r="Q185" s="104">
        <v>1</v>
      </c>
      <c r="R185" s="258"/>
      <c r="S185" s="259"/>
      <c r="T185" s="259"/>
      <c r="U185" s="259"/>
      <c r="V185" s="259"/>
      <c r="W185" s="259"/>
      <c r="X185" s="259"/>
      <c r="Y185" s="259"/>
      <c r="Z185" s="260"/>
    </row>
    <row r="186" spans="1:26" s="1" customFormat="1" ht="35.25" customHeight="1" x14ac:dyDescent="0.2">
      <c r="A186" s="5"/>
      <c r="B186" s="102" t="s">
        <v>2462</v>
      </c>
      <c r="C186" s="573" t="s">
        <v>3360</v>
      </c>
      <c r="D186" s="560"/>
      <c r="E186" s="560"/>
      <c r="F186" s="560"/>
      <c r="G186" s="672"/>
      <c r="H186" s="44"/>
      <c r="I186" s="669" t="s">
        <v>3361</v>
      </c>
      <c r="J186" s="670" t="s">
        <v>1440</v>
      </c>
      <c r="K186" s="670" t="s">
        <v>1440</v>
      </c>
      <c r="L186" s="670" t="s">
        <v>1440</v>
      </c>
      <c r="M186" s="670" t="s">
        <v>1440</v>
      </c>
      <c r="N186" s="670" t="s">
        <v>1440</v>
      </c>
      <c r="O186" s="670" t="s">
        <v>1440</v>
      </c>
      <c r="P186" s="671" t="s">
        <v>1440</v>
      </c>
      <c r="Q186" s="104">
        <v>1</v>
      </c>
      <c r="R186" s="258"/>
      <c r="S186" s="259"/>
      <c r="T186" s="259"/>
      <c r="U186" s="259"/>
      <c r="V186" s="259"/>
      <c r="W186" s="259"/>
      <c r="X186" s="259"/>
      <c r="Y186" s="259"/>
      <c r="Z186" s="260"/>
    </row>
    <row r="187" spans="1:26" s="1" customFormat="1" ht="35.25" customHeight="1" x14ac:dyDescent="0.2">
      <c r="A187" s="5"/>
      <c r="B187" s="102" t="s">
        <v>2463</v>
      </c>
      <c r="C187" s="573" t="s">
        <v>1441</v>
      </c>
      <c r="D187" s="560"/>
      <c r="E187" s="560"/>
      <c r="F187" s="560"/>
      <c r="G187" s="672"/>
      <c r="H187" s="44"/>
      <c r="I187" s="669" t="s">
        <v>1442</v>
      </c>
      <c r="J187" s="670" t="s">
        <v>1442</v>
      </c>
      <c r="K187" s="670" t="s">
        <v>1442</v>
      </c>
      <c r="L187" s="670" t="s">
        <v>1442</v>
      </c>
      <c r="M187" s="670" t="s">
        <v>1442</v>
      </c>
      <c r="N187" s="670" t="s">
        <v>1442</v>
      </c>
      <c r="O187" s="670" t="s">
        <v>1442</v>
      </c>
      <c r="P187" s="671" t="s">
        <v>1442</v>
      </c>
      <c r="Q187" s="104">
        <v>1</v>
      </c>
      <c r="R187" s="258"/>
      <c r="S187" s="259"/>
      <c r="T187" s="259"/>
      <c r="U187" s="259"/>
      <c r="V187" s="259"/>
      <c r="W187" s="259"/>
      <c r="X187" s="259"/>
      <c r="Y187" s="259"/>
      <c r="Z187" s="260"/>
    </row>
    <row r="188" spans="1:26" s="1" customFormat="1" ht="36" customHeight="1" x14ac:dyDescent="0.2">
      <c r="A188" s="5"/>
      <c r="B188" s="102" t="s">
        <v>2464</v>
      </c>
      <c r="C188" s="573" t="s">
        <v>1443</v>
      </c>
      <c r="D188" s="560"/>
      <c r="E188" s="560"/>
      <c r="F188" s="560"/>
      <c r="G188" s="672"/>
      <c r="H188" s="44" t="s">
        <v>57</v>
      </c>
      <c r="I188" s="669" t="s">
        <v>3150</v>
      </c>
      <c r="J188" s="670" t="s">
        <v>1444</v>
      </c>
      <c r="K188" s="670" t="s">
        <v>1444</v>
      </c>
      <c r="L188" s="670" t="s">
        <v>1444</v>
      </c>
      <c r="M188" s="670" t="s">
        <v>1444</v>
      </c>
      <c r="N188" s="670" t="s">
        <v>1444</v>
      </c>
      <c r="O188" s="670" t="s">
        <v>1444</v>
      </c>
      <c r="P188" s="671" t="s">
        <v>1444</v>
      </c>
      <c r="Q188" s="104">
        <v>1</v>
      </c>
      <c r="R188" s="258"/>
      <c r="S188" s="259"/>
      <c r="T188" s="259"/>
      <c r="U188" s="259"/>
      <c r="V188" s="259"/>
      <c r="W188" s="259"/>
      <c r="X188" s="259"/>
      <c r="Y188" s="259"/>
      <c r="Z188" s="260"/>
    </row>
    <row r="189" spans="1:26" s="1" customFormat="1" ht="21" customHeight="1" x14ac:dyDescent="0.2">
      <c r="A189" s="5"/>
      <c r="B189" s="102" t="s">
        <v>2465</v>
      </c>
      <c r="C189" s="573" t="s">
        <v>2123</v>
      </c>
      <c r="D189" s="560"/>
      <c r="E189" s="560"/>
      <c r="F189" s="560"/>
      <c r="G189" s="672"/>
      <c r="H189" s="15"/>
      <c r="I189" s="255" t="s">
        <v>2126</v>
      </c>
      <c r="J189" s="256"/>
      <c r="K189" s="256"/>
      <c r="L189" s="256"/>
      <c r="M189" s="256"/>
      <c r="N189" s="256"/>
      <c r="O189" s="256"/>
      <c r="P189" s="257"/>
      <c r="Q189" s="104">
        <v>1</v>
      </c>
      <c r="R189" s="258"/>
      <c r="S189" s="259"/>
      <c r="T189" s="259"/>
      <c r="U189" s="259"/>
      <c r="V189" s="259"/>
      <c r="W189" s="259"/>
      <c r="X189" s="259"/>
      <c r="Y189" s="259"/>
      <c r="Z189" s="260"/>
    </row>
    <row r="190" spans="1:26" s="1" customFormat="1" ht="27" customHeight="1" x14ac:dyDescent="0.2">
      <c r="A190" s="5"/>
      <c r="B190" s="102" t="s">
        <v>2466</v>
      </c>
      <c r="C190" s="573" t="s">
        <v>2124</v>
      </c>
      <c r="D190" s="560"/>
      <c r="E190" s="560"/>
      <c r="F190" s="560"/>
      <c r="G190" s="672"/>
      <c r="H190" s="15"/>
      <c r="I190" s="255" t="s">
        <v>2127</v>
      </c>
      <c r="J190" s="256"/>
      <c r="K190" s="256"/>
      <c r="L190" s="256"/>
      <c r="M190" s="256"/>
      <c r="N190" s="256"/>
      <c r="O190" s="256"/>
      <c r="P190" s="257"/>
      <c r="Q190" s="104">
        <v>1</v>
      </c>
      <c r="R190" s="258"/>
      <c r="S190" s="259"/>
      <c r="T190" s="259"/>
      <c r="U190" s="259"/>
      <c r="V190" s="259"/>
      <c r="W190" s="259"/>
      <c r="X190" s="259"/>
      <c r="Y190" s="259"/>
      <c r="Z190" s="260"/>
    </row>
    <row r="191" spans="1:26" s="1" customFormat="1" ht="35.25" customHeight="1" x14ac:dyDescent="0.2">
      <c r="A191" s="5"/>
      <c r="B191" s="102" t="s">
        <v>2467</v>
      </c>
      <c r="C191" s="573" t="s">
        <v>2125</v>
      </c>
      <c r="D191" s="560"/>
      <c r="E191" s="560"/>
      <c r="F191" s="560"/>
      <c r="G191" s="672"/>
      <c r="H191" s="15"/>
      <c r="I191" s="521" t="s">
        <v>2128</v>
      </c>
      <c r="J191" s="522"/>
      <c r="K191" s="522"/>
      <c r="L191" s="522"/>
      <c r="M191" s="522"/>
      <c r="N191" s="522"/>
      <c r="O191" s="522"/>
      <c r="P191" s="523"/>
      <c r="Q191" s="104">
        <v>1</v>
      </c>
      <c r="R191" s="258"/>
      <c r="S191" s="259"/>
      <c r="T191" s="259"/>
      <c r="U191" s="259"/>
      <c r="V191" s="259"/>
      <c r="W191" s="259"/>
      <c r="X191" s="259"/>
      <c r="Y191" s="259"/>
      <c r="Z191" s="260"/>
    </row>
    <row r="192" spans="1:26" s="1" customFormat="1" ht="31.5" customHeight="1" x14ac:dyDescent="0.2">
      <c r="A192" s="5"/>
      <c r="B192" s="102" t="s">
        <v>2468</v>
      </c>
      <c r="C192" s="573" t="s">
        <v>2810</v>
      </c>
      <c r="D192" s="560"/>
      <c r="E192" s="560"/>
      <c r="F192" s="560"/>
      <c r="G192" s="672"/>
      <c r="H192" s="44"/>
      <c r="I192" s="669" t="s">
        <v>2811</v>
      </c>
      <c r="J192" s="670" t="s">
        <v>1445</v>
      </c>
      <c r="K192" s="670" t="s">
        <v>1445</v>
      </c>
      <c r="L192" s="670" t="s">
        <v>1445</v>
      </c>
      <c r="M192" s="670" t="s">
        <v>1445</v>
      </c>
      <c r="N192" s="670" t="s">
        <v>1445</v>
      </c>
      <c r="O192" s="670" t="s">
        <v>1445</v>
      </c>
      <c r="P192" s="671" t="s">
        <v>1445</v>
      </c>
      <c r="Q192" s="104">
        <v>1</v>
      </c>
      <c r="R192" s="258"/>
      <c r="S192" s="259"/>
      <c r="T192" s="259"/>
      <c r="U192" s="259"/>
      <c r="V192" s="259"/>
      <c r="W192" s="259"/>
      <c r="X192" s="259"/>
      <c r="Y192" s="259"/>
      <c r="Z192" s="260"/>
    </row>
    <row r="193" spans="1:26" s="1" customFormat="1" ht="87.75" customHeight="1" x14ac:dyDescent="0.2">
      <c r="A193" s="5"/>
      <c r="B193" s="102" t="s">
        <v>2469</v>
      </c>
      <c r="C193" s="573" t="s">
        <v>1446</v>
      </c>
      <c r="D193" s="560"/>
      <c r="E193" s="560"/>
      <c r="F193" s="560"/>
      <c r="G193" s="672"/>
      <c r="H193" s="44"/>
      <c r="I193" s="669" t="s">
        <v>2861</v>
      </c>
      <c r="J193" s="670" t="s">
        <v>1447</v>
      </c>
      <c r="K193" s="670" t="s">
        <v>1447</v>
      </c>
      <c r="L193" s="670" t="s">
        <v>1447</v>
      </c>
      <c r="M193" s="670" t="s">
        <v>1447</v>
      </c>
      <c r="N193" s="670" t="s">
        <v>1447</v>
      </c>
      <c r="O193" s="670" t="s">
        <v>1447</v>
      </c>
      <c r="P193" s="671" t="s">
        <v>1447</v>
      </c>
      <c r="Q193" s="104">
        <v>1</v>
      </c>
      <c r="R193" s="258"/>
      <c r="S193" s="259"/>
      <c r="T193" s="259"/>
      <c r="U193" s="259"/>
      <c r="V193" s="259"/>
      <c r="W193" s="259"/>
      <c r="X193" s="259"/>
      <c r="Y193" s="259"/>
      <c r="Z193" s="260"/>
    </row>
    <row r="194" spans="1:26" s="1" customFormat="1" ht="36" customHeight="1" x14ac:dyDescent="0.2">
      <c r="A194" s="5"/>
      <c r="B194" s="102" t="s">
        <v>2470</v>
      </c>
      <c r="C194" s="573" t="s">
        <v>2849</v>
      </c>
      <c r="D194" s="560"/>
      <c r="E194" s="560"/>
      <c r="F194" s="560"/>
      <c r="G194" s="672"/>
      <c r="H194" s="44"/>
      <c r="I194" s="669" t="s">
        <v>2850</v>
      </c>
      <c r="J194" s="670" t="s">
        <v>1448</v>
      </c>
      <c r="K194" s="670" t="s">
        <v>1448</v>
      </c>
      <c r="L194" s="670" t="s">
        <v>1448</v>
      </c>
      <c r="M194" s="670" t="s">
        <v>1448</v>
      </c>
      <c r="N194" s="670" t="s">
        <v>1448</v>
      </c>
      <c r="O194" s="670" t="s">
        <v>1448</v>
      </c>
      <c r="P194" s="671" t="s">
        <v>1448</v>
      </c>
      <c r="Q194" s="104">
        <v>1</v>
      </c>
      <c r="R194" s="258"/>
      <c r="S194" s="259"/>
      <c r="T194" s="259"/>
      <c r="U194" s="259"/>
      <c r="V194" s="259"/>
      <c r="W194" s="259"/>
      <c r="X194" s="259"/>
      <c r="Y194" s="259"/>
      <c r="Z194" s="260"/>
    </row>
    <row r="195" spans="1:26" s="1" customFormat="1" ht="52.5" customHeight="1" x14ac:dyDescent="0.2">
      <c r="A195" s="5"/>
      <c r="B195" s="102" t="s">
        <v>2471</v>
      </c>
      <c r="C195" s="573" t="s">
        <v>2851</v>
      </c>
      <c r="D195" s="560"/>
      <c r="E195" s="560"/>
      <c r="F195" s="560"/>
      <c r="G195" s="672"/>
      <c r="H195" s="44"/>
      <c r="I195" s="669" t="s">
        <v>2852</v>
      </c>
      <c r="J195" s="670" t="s">
        <v>1449</v>
      </c>
      <c r="K195" s="670" t="s">
        <v>1449</v>
      </c>
      <c r="L195" s="670" t="s">
        <v>1449</v>
      </c>
      <c r="M195" s="670" t="s">
        <v>1449</v>
      </c>
      <c r="N195" s="670" t="s">
        <v>1449</v>
      </c>
      <c r="O195" s="670" t="s">
        <v>1449</v>
      </c>
      <c r="P195" s="671" t="s">
        <v>1449</v>
      </c>
      <c r="Q195" s="104">
        <v>1</v>
      </c>
      <c r="R195" s="258"/>
      <c r="S195" s="259"/>
      <c r="T195" s="259"/>
      <c r="U195" s="259"/>
      <c r="V195" s="259"/>
      <c r="W195" s="259"/>
      <c r="X195" s="259"/>
      <c r="Y195" s="259"/>
      <c r="Z195" s="260"/>
    </row>
    <row r="196" spans="1:26" s="1" customFormat="1" ht="21" customHeight="1" x14ac:dyDescent="0.2">
      <c r="A196" s="5"/>
      <c r="B196" s="102" t="s">
        <v>2472</v>
      </c>
      <c r="C196" s="573" t="s">
        <v>3152</v>
      </c>
      <c r="D196" s="560"/>
      <c r="E196" s="560"/>
      <c r="F196" s="560"/>
      <c r="G196" s="672"/>
      <c r="H196" s="44"/>
      <c r="I196" s="669" t="s">
        <v>3153</v>
      </c>
      <c r="J196" s="670" t="s">
        <v>1450</v>
      </c>
      <c r="K196" s="670" t="s">
        <v>1450</v>
      </c>
      <c r="L196" s="670" t="s">
        <v>1450</v>
      </c>
      <c r="M196" s="670" t="s">
        <v>1450</v>
      </c>
      <c r="N196" s="670" t="s">
        <v>1450</v>
      </c>
      <c r="O196" s="670" t="s">
        <v>1450</v>
      </c>
      <c r="P196" s="671" t="s">
        <v>1450</v>
      </c>
      <c r="Q196" s="104">
        <v>1</v>
      </c>
      <c r="R196" s="258"/>
      <c r="S196" s="259"/>
      <c r="T196" s="259"/>
      <c r="U196" s="259"/>
      <c r="V196" s="259"/>
      <c r="W196" s="259"/>
      <c r="X196" s="259"/>
      <c r="Y196" s="259"/>
      <c r="Z196" s="260"/>
    </row>
    <row r="197" spans="1:26" s="1" customFormat="1" ht="21" customHeight="1" x14ac:dyDescent="0.2">
      <c r="A197" s="5"/>
      <c r="B197" s="102" t="s">
        <v>2473</v>
      </c>
      <c r="C197" s="573" t="s">
        <v>1451</v>
      </c>
      <c r="D197" s="560"/>
      <c r="E197" s="560"/>
      <c r="F197" s="560"/>
      <c r="G197" s="672"/>
      <c r="H197" s="44"/>
      <c r="I197" s="669" t="s">
        <v>1452</v>
      </c>
      <c r="J197" s="670" t="s">
        <v>1452</v>
      </c>
      <c r="K197" s="670" t="s">
        <v>1452</v>
      </c>
      <c r="L197" s="670" t="s">
        <v>1452</v>
      </c>
      <c r="M197" s="670" t="s">
        <v>1452</v>
      </c>
      <c r="N197" s="670" t="s">
        <v>1452</v>
      </c>
      <c r="O197" s="670" t="s">
        <v>1452</v>
      </c>
      <c r="P197" s="671" t="s">
        <v>1452</v>
      </c>
      <c r="Q197" s="104">
        <v>1</v>
      </c>
      <c r="R197" s="258"/>
      <c r="S197" s="259"/>
      <c r="T197" s="259"/>
      <c r="U197" s="259"/>
      <c r="V197" s="259"/>
      <c r="W197" s="259"/>
      <c r="X197" s="259"/>
      <c r="Y197" s="259"/>
      <c r="Z197" s="260"/>
    </row>
    <row r="198" spans="1:26" s="1" customFormat="1" ht="51" customHeight="1" x14ac:dyDescent="0.2">
      <c r="A198" s="5"/>
      <c r="B198" s="102" t="s">
        <v>2474</v>
      </c>
      <c r="C198" s="573" t="s">
        <v>1453</v>
      </c>
      <c r="D198" s="560"/>
      <c r="E198" s="560"/>
      <c r="F198" s="560"/>
      <c r="G198" s="672"/>
      <c r="H198" s="114"/>
      <c r="I198" s="669" t="s">
        <v>1454</v>
      </c>
      <c r="J198" s="670" t="s">
        <v>1454</v>
      </c>
      <c r="K198" s="670" t="s">
        <v>1454</v>
      </c>
      <c r="L198" s="670" t="s">
        <v>1454</v>
      </c>
      <c r="M198" s="670" t="s">
        <v>1454</v>
      </c>
      <c r="N198" s="670" t="s">
        <v>1454</v>
      </c>
      <c r="O198" s="670" t="s">
        <v>1454</v>
      </c>
      <c r="P198" s="671" t="s">
        <v>1454</v>
      </c>
      <c r="Q198" s="106"/>
      <c r="R198" s="258"/>
      <c r="S198" s="259"/>
      <c r="T198" s="259"/>
      <c r="U198" s="259"/>
      <c r="V198" s="259"/>
      <c r="W198" s="259"/>
      <c r="X198" s="259"/>
      <c r="Y198" s="259"/>
      <c r="Z198" s="260"/>
    </row>
    <row r="199" spans="1:26" s="1" customFormat="1" ht="21" customHeight="1" x14ac:dyDescent="0.2">
      <c r="A199" s="5"/>
      <c r="B199" s="102" t="s">
        <v>55</v>
      </c>
      <c r="C199" s="573" t="s">
        <v>1992</v>
      </c>
      <c r="D199" s="560"/>
      <c r="E199" s="560"/>
      <c r="F199" s="560"/>
      <c r="G199" s="672"/>
      <c r="H199" s="44"/>
      <c r="I199" s="669" t="s">
        <v>444</v>
      </c>
      <c r="J199" s="670" t="s">
        <v>1425</v>
      </c>
      <c r="K199" s="670" t="s">
        <v>1425</v>
      </c>
      <c r="L199" s="670" t="s">
        <v>1425</v>
      </c>
      <c r="M199" s="670" t="s">
        <v>1425</v>
      </c>
      <c r="N199" s="670" t="s">
        <v>1425</v>
      </c>
      <c r="O199" s="670" t="s">
        <v>1425</v>
      </c>
      <c r="P199" s="671" t="s">
        <v>1425</v>
      </c>
      <c r="Q199" s="104">
        <v>1</v>
      </c>
      <c r="R199" s="258"/>
      <c r="S199" s="259"/>
      <c r="T199" s="259"/>
      <c r="U199" s="259"/>
      <c r="V199" s="259"/>
      <c r="W199" s="259"/>
      <c r="X199" s="259"/>
      <c r="Y199" s="259"/>
      <c r="Z199" s="260"/>
    </row>
    <row r="200" spans="1:26" s="1" customFormat="1" ht="21" customHeight="1" x14ac:dyDescent="0.2">
      <c r="A200" s="5"/>
      <c r="B200" s="102" t="s">
        <v>58</v>
      </c>
      <c r="C200" s="573" t="s">
        <v>2475</v>
      </c>
      <c r="D200" s="560"/>
      <c r="E200" s="560"/>
      <c r="F200" s="560"/>
      <c r="G200" s="672"/>
      <c r="H200" s="44"/>
      <c r="I200" s="669" t="s">
        <v>444</v>
      </c>
      <c r="J200" s="670" t="s">
        <v>1425</v>
      </c>
      <c r="K200" s="670" t="s">
        <v>1425</v>
      </c>
      <c r="L200" s="670" t="s">
        <v>1425</v>
      </c>
      <c r="M200" s="670" t="s">
        <v>1425</v>
      </c>
      <c r="N200" s="670" t="s">
        <v>1425</v>
      </c>
      <c r="O200" s="670" t="s">
        <v>1425</v>
      </c>
      <c r="P200" s="671" t="s">
        <v>1425</v>
      </c>
      <c r="Q200" s="104">
        <v>1</v>
      </c>
      <c r="R200" s="258"/>
      <c r="S200" s="259"/>
      <c r="T200" s="259"/>
      <c r="U200" s="259"/>
      <c r="V200" s="259"/>
      <c r="W200" s="259"/>
      <c r="X200" s="259"/>
      <c r="Y200" s="259"/>
      <c r="Z200" s="260"/>
    </row>
    <row r="201" spans="1:26" s="1" customFormat="1" ht="50.25" customHeight="1" x14ac:dyDescent="0.2">
      <c r="A201" s="5"/>
      <c r="B201" s="102" t="s">
        <v>2476</v>
      </c>
      <c r="C201" s="573" t="s">
        <v>1455</v>
      </c>
      <c r="D201" s="560"/>
      <c r="E201" s="560"/>
      <c r="F201" s="560"/>
      <c r="G201" s="672"/>
      <c r="H201" s="44"/>
      <c r="I201" s="669" t="s">
        <v>1993</v>
      </c>
      <c r="J201" s="670" t="s">
        <v>1456</v>
      </c>
      <c r="K201" s="670" t="s">
        <v>1456</v>
      </c>
      <c r="L201" s="670" t="s">
        <v>1456</v>
      </c>
      <c r="M201" s="670" t="s">
        <v>1456</v>
      </c>
      <c r="N201" s="670" t="s">
        <v>1456</v>
      </c>
      <c r="O201" s="670" t="s">
        <v>1456</v>
      </c>
      <c r="P201" s="671" t="s">
        <v>1456</v>
      </c>
      <c r="Q201" s="104">
        <v>1</v>
      </c>
      <c r="R201" s="258"/>
      <c r="S201" s="259"/>
      <c r="T201" s="259"/>
      <c r="U201" s="259"/>
      <c r="V201" s="259"/>
      <c r="W201" s="259"/>
      <c r="X201" s="259"/>
      <c r="Y201" s="259"/>
      <c r="Z201" s="260"/>
    </row>
    <row r="202" spans="1:26" s="1" customFormat="1" ht="75.75" customHeight="1" x14ac:dyDescent="0.2">
      <c r="A202" s="5"/>
      <c r="B202" s="102" t="s">
        <v>2477</v>
      </c>
      <c r="C202" s="573" t="s">
        <v>1457</v>
      </c>
      <c r="D202" s="560"/>
      <c r="E202" s="560"/>
      <c r="F202" s="560"/>
      <c r="G202" s="672"/>
      <c r="H202" s="44" t="s">
        <v>57</v>
      </c>
      <c r="I202" s="669" t="s">
        <v>1458</v>
      </c>
      <c r="J202" s="670" t="s">
        <v>1458</v>
      </c>
      <c r="K202" s="670" t="s">
        <v>1458</v>
      </c>
      <c r="L202" s="670" t="s">
        <v>1458</v>
      </c>
      <c r="M202" s="670" t="s">
        <v>1458</v>
      </c>
      <c r="N202" s="670" t="s">
        <v>1458</v>
      </c>
      <c r="O202" s="670" t="s">
        <v>1458</v>
      </c>
      <c r="P202" s="671" t="s">
        <v>1458</v>
      </c>
      <c r="Q202" s="104">
        <v>1</v>
      </c>
      <c r="R202" s="258"/>
      <c r="S202" s="259"/>
      <c r="T202" s="259"/>
      <c r="U202" s="259"/>
      <c r="V202" s="259"/>
      <c r="W202" s="259"/>
      <c r="X202" s="259"/>
      <c r="Y202" s="259"/>
      <c r="Z202" s="260"/>
    </row>
    <row r="203" spans="1:26" s="1" customFormat="1" ht="33" customHeight="1" x14ac:dyDescent="0.2">
      <c r="A203" s="5"/>
      <c r="B203" s="102" t="s">
        <v>2478</v>
      </c>
      <c r="C203" s="573" t="s">
        <v>1459</v>
      </c>
      <c r="D203" s="560"/>
      <c r="E203" s="560"/>
      <c r="F203" s="560"/>
      <c r="G203" s="672"/>
      <c r="H203" s="44"/>
      <c r="I203" s="669" t="s">
        <v>1994</v>
      </c>
      <c r="J203" s="670" t="s">
        <v>1460</v>
      </c>
      <c r="K203" s="670" t="s">
        <v>1460</v>
      </c>
      <c r="L203" s="670" t="s">
        <v>1460</v>
      </c>
      <c r="M203" s="670" t="s">
        <v>1460</v>
      </c>
      <c r="N203" s="670" t="s">
        <v>1460</v>
      </c>
      <c r="O203" s="670" t="s">
        <v>1460</v>
      </c>
      <c r="P203" s="671" t="s">
        <v>1460</v>
      </c>
      <c r="Q203" s="104">
        <v>1</v>
      </c>
      <c r="R203" s="258"/>
      <c r="S203" s="259"/>
      <c r="T203" s="259"/>
      <c r="U203" s="259"/>
      <c r="V203" s="259"/>
      <c r="W203" s="259"/>
      <c r="X203" s="259"/>
      <c r="Y203" s="259"/>
      <c r="Z203" s="260"/>
    </row>
    <row r="204" spans="1:26" s="1" customFormat="1" ht="21.75" customHeight="1" x14ac:dyDescent="0.2">
      <c r="A204" s="5"/>
      <c r="B204" s="102" t="s">
        <v>2479</v>
      </c>
      <c r="C204" s="573" t="s">
        <v>1461</v>
      </c>
      <c r="D204" s="560"/>
      <c r="E204" s="560"/>
      <c r="F204" s="560"/>
      <c r="G204" s="672"/>
      <c r="H204" s="44"/>
      <c r="I204" s="669" t="s">
        <v>1462</v>
      </c>
      <c r="J204" s="670" t="s">
        <v>1462</v>
      </c>
      <c r="K204" s="670" t="s">
        <v>1462</v>
      </c>
      <c r="L204" s="670" t="s">
        <v>1462</v>
      </c>
      <c r="M204" s="670" t="s">
        <v>1462</v>
      </c>
      <c r="N204" s="670" t="s">
        <v>1462</v>
      </c>
      <c r="O204" s="670" t="s">
        <v>1462</v>
      </c>
      <c r="P204" s="671" t="s">
        <v>1462</v>
      </c>
      <c r="Q204" s="104">
        <v>1</v>
      </c>
      <c r="R204" s="258"/>
      <c r="S204" s="259"/>
      <c r="T204" s="259"/>
      <c r="U204" s="259"/>
      <c r="V204" s="259"/>
      <c r="W204" s="259"/>
      <c r="X204" s="259"/>
      <c r="Y204" s="259"/>
      <c r="Z204" s="260"/>
    </row>
    <row r="205" spans="1:26" s="1" customFormat="1" ht="27.75" customHeight="1" x14ac:dyDescent="0.2">
      <c r="A205" s="5"/>
      <c r="B205" s="558" t="s">
        <v>92</v>
      </c>
      <c r="C205" s="559"/>
      <c r="D205" s="559"/>
      <c r="E205" s="559"/>
      <c r="F205" s="559"/>
      <c r="G205" s="559"/>
      <c r="H205" s="559"/>
      <c r="I205" s="559"/>
      <c r="J205" s="559"/>
      <c r="K205" s="559"/>
      <c r="L205" s="559"/>
      <c r="M205" s="559"/>
      <c r="N205" s="559"/>
      <c r="O205" s="559"/>
      <c r="P205" s="559"/>
      <c r="Q205" s="7">
        <f>COUNTIF(Q177:Q204,"N/A")</f>
        <v>0</v>
      </c>
      <c r="R205" s="567"/>
      <c r="S205" s="567"/>
      <c r="T205" s="567"/>
      <c r="U205" s="567"/>
      <c r="V205" s="567"/>
      <c r="W205" s="567"/>
      <c r="X205" s="567"/>
      <c r="Y205" s="567"/>
      <c r="Z205" s="567"/>
    </row>
    <row r="206" spans="1:26" s="1" customFormat="1" ht="27.75" customHeight="1" x14ac:dyDescent="0.2">
      <c r="A206" s="5"/>
      <c r="B206" s="558" t="s">
        <v>812</v>
      </c>
      <c r="C206" s="559"/>
      <c r="D206" s="559"/>
      <c r="E206" s="559"/>
      <c r="F206" s="559"/>
      <c r="G206" s="559"/>
      <c r="H206" s="559"/>
      <c r="I206" s="559"/>
      <c r="J206" s="559"/>
      <c r="K206" s="559"/>
      <c r="L206" s="559"/>
      <c r="M206" s="559"/>
      <c r="N206" s="559"/>
      <c r="O206" s="559"/>
      <c r="P206" s="559"/>
      <c r="Q206" s="7">
        <f>COUNTIFS(H177:H204,"M",Q177:Q204,"N/A")</f>
        <v>0</v>
      </c>
      <c r="R206" s="567"/>
      <c r="S206" s="567"/>
      <c r="T206" s="567"/>
      <c r="U206" s="567"/>
      <c r="V206" s="567"/>
      <c r="W206" s="567"/>
      <c r="X206" s="567"/>
      <c r="Y206" s="567"/>
      <c r="Z206" s="567"/>
    </row>
    <row r="207" spans="1:26" s="1" customFormat="1" ht="27.75" customHeight="1" x14ac:dyDescent="0.2">
      <c r="A207" s="5"/>
      <c r="B207" s="558" t="s">
        <v>813</v>
      </c>
      <c r="C207" s="559"/>
      <c r="D207" s="559"/>
      <c r="E207" s="559"/>
      <c r="F207" s="559"/>
      <c r="G207" s="559"/>
      <c r="H207" s="559"/>
      <c r="I207" s="559"/>
      <c r="J207" s="559"/>
      <c r="K207" s="559"/>
      <c r="L207" s="559"/>
      <c r="M207" s="559"/>
      <c r="N207" s="559"/>
      <c r="O207" s="559"/>
      <c r="P207" s="559"/>
      <c r="Q207" s="7">
        <f>COUNTIFS(H177:H204,"M",Q177:Q204,"1")</f>
        <v>2</v>
      </c>
      <c r="R207" s="567"/>
      <c r="S207" s="567"/>
      <c r="T207" s="567"/>
      <c r="U207" s="567"/>
      <c r="V207" s="567"/>
      <c r="W207" s="567"/>
      <c r="X207" s="567"/>
      <c r="Y207" s="567"/>
      <c r="Z207" s="567"/>
    </row>
    <row r="208" spans="1:26" s="1" customFormat="1" ht="27.75" customHeight="1" x14ac:dyDescent="0.2">
      <c r="A208" s="5"/>
      <c r="B208" s="262" t="s">
        <v>93</v>
      </c>
      <c r="C208" s="263"/>
      <c r="D208" s="263"/>
      <c r="E208" s="263"/>
      <c r="F208" s="263"/>
      <c r="G208" s="263"/>
      <c r="H208" s="263"/>
      <c r="I208" s="263"/>
      <c r="J208" s="263"/>
      <c r="K208" s="263"/>
      <c r="L208" s="263"/>
      <c r="M208" s="263"/>
      <c r="N208" s="263"/>
      <c r="O208" s="263"/>
      <c r="P208" s="263"/>
      <c r="Q208" s="7">
        <f>SUM(Q177:Q204)</f>
        <v>27</v>
      </c>
      <c r="R208" s="567"/>
      <c r="S208" s="567"/>
      <c r="T208" s="567"/>
      <c r="U208" s="567"/>
      <c r="V208" s="567"/>
      <c r="W208" s="567"/>
      <c r="X208" s="567"/>
      <c r="Y208" s="567"/>
      <c r="Z208" s="567"/>
    </row>
    <row r="209" spans="1:26" s="1" customFormat="1" ht="21.75" customHeight="1" x14ac:dyDescent="0.2">
      <c r="A209" s="5"/>
      <c r="B209" s="108" t="s">
        <v>2480</v>
      </c>
      <c r="C209" s="574" t="s">
        <v>1331</v>
      </c>
      <c r="D209" s="575"/>
      <c r="E209" s="575"/>
      <c r="F209" s="575"/>
      <c r="G209" s="575"/>
      <c r="H209" s="575"/>
      <c r="I209" s="575"/>
      <c r="J209" s="575"/>
      <c r="K209" s="575"/>
      <c r="L209" s="575"/>
      <c r="M209" s="575"/>
      <c r="N209" s="575"/>
      <c r="O209" s="575"/>
      <c r="P209" s="575"/>
      <c r="Q209" s="108"/>
      <c r="R209" s="665"/>
      <c r="S209" s="663"/>
      <c r="T209" s="663"/>
      <c r="U209" s="663"/>
      <c r="V209" s="663"/>
      <c r="W209" s="663"/>
      <c r="X209" s="663"/>
      <c r="Y209" s="663"/>
      <c r="Z209" s="664"/>
    </row>
    <row r="210" spans="1:26" s="1" customFormat="1" ht="31.5" customHeight="1" x14ac:dyDescent="0.2">
      <c r="A210" s="5"/>
      <c r="B210" s="102" t="s">
        <v>2481</v>
      </c>
      <c r="C210" s="573" t="s">
        <v>1463</v>
      </c>
      <c r="D210" s="560"/>
      <c r="E210" s="560"/>
      <c r="F210" s="560"/>
      <c r="G210" s="672"/>
      <c r="H210" s="44" t="s">
        <v>57</v>
      </c>
      <c r="I210" s="669" t="s">
        <v>1464</v>
      </c>
      <c r="J210" s="670" t="s">
        <v>1464</v>
      </c>
      <c r="K210" s="670" t="s">
        <v>1464</v>
      </c>
      <c r="L210" s="670" t="s">
        <v>1464</v>
      </c>
      <c r="M210" s="670" t="s">
        <v>1464</v>
      </c>
      <c r="N210" s="670" t="s">
        <v>1464</v>
      </c>
      <c r="O210" s="670" t="s">
        <v>1464</v>
      </c>
      <c r="P210" s="671" t="s">
        <v>1464</v>
      </c>
      <c r="Q210" s="104">
        <v>1</v>
      </c>
      <c r="R210" s="258"/>
      <c r="S210" s="259"/>
      <c r="T210" s="259"/>
      <c r="U210" s="259"/>
      <c r="V210" s="259"/>
      <c r="W210" s="259"/>
      <c r="X210" s="259"/>
      <c r="Y210" s="259"/>
      <c r="Z210" s="260"/>
    </row>
    <row r="211" spans="1:26" s="1" customFormat="1" ht="46.5" customHeight="1" x14ac:dyDescent="0.2">
      <c r="A211" s="5"/>
      <c r="B211" s="102" t="s">
        <v>2482</v>
      </c>
      <c r="C211" s="573" t="s">
        <v>1465</v>
      </c>
      <c r="D211" s="560"/>
      <c r="E211" s="560"/>
      <c r="F211" s="560"/>
      <c r="G211" s="672"/>
      <c r="H211" s="44"/>
      <c r="I211" s="669" t="s">
        <v>2009</v>
      </c>
      <c r="J211" s="670" t="s">
        <v>1466</v>
      </c>
      <c r="K211" s="670" t="s">
        <v>1466</v>
      </c>
      <c r="L211" s="670" t="s">
        <v>1466</v>
      </c>
      <c r="M211" s="670" t="s">
        <v>1466</v>
      </c>
      <c r="N211" s="670" t="s">
        <v>1466</v>
      </c>
      <c r="O211" s="670" t="s">
        <v>1466</v>
      </c>
      <c r="P211" s="671" t="s">
        <v>1466</v>
      </c>
      <c r="Q211" s="104">
        <v>1</v>
      </c>
      <c r="R211" s="258"/>
      <c r="S211" s="259"/>
      <c r="T211" s="259"/>
      <c r="U211" s="259"/>
      <c r="V211" s="259"/>
      <c r="W211" s="259"/>
      <c r="X211" s="259"/>
      <c r="Y211" s="259"/>
      <c r="Z211" s="260"/>
    </row>
    <row r="212" spans="1:26" s="1" customFormat="1" ht="37.5" customHeight="1" x14ac:dyDescent="0.2">
      <c r="A212" s="5"/>
      <c r="B212" s="102" t="s">
        <v>2483</v>
      </c>
      <c r="C212" s="573" t="s">
        <v>1467</v>
      </c>
      <c r="D212" s="560"/>
      <c r="E212" s="560"/>
      <c r="F212" s="560"/>
      <c r="G212" s="672"/>
      <c r="H212" s="44"/>
      <c r="I212" s="669" t="s">
        <v>1468</v>
      </c>
      <c r="J212" s="670" t="s">
        <v>1468</v>
      </c>
      <c r="K212" s="670" t="s">
        <v>1468</v>
      </c>
      <c r="L212" s="670" t="s">
        <v>1468</v>
      </c>
      <c r="M212" s="670" t="s">
        <v>1468</v>
      </c>
      <c r="N212" s="670" t="s">
        <v>1468</v>
      </c>
      <c r="O212" s="670" t="s">
        <v>1468</v>
      </c>
      <c r="P212" s="671" t="s">
        <v>1468</v>
      </c>
      <c r="Q212" s="104">
        <v>1</v>
      </c>
      <c r="R212" s="258"/>
      <c r="S212" s="259"/>
      <c r="T212" s="259"/>
      <c r="U212" s="259"/>
      <c r="V212" s="259"/>
      <c r="W212" s="259"/>
      <c r="X212" s="259"/>
      <c r="Y212" s="259"/>
      <c r="Z212" s="260"/>
    </row>
    <row r="213" spans="1:26" s="1" customFormat="1" ht="21" customHeight="1" x14ac:dyDescent="0.2">
      <c r="A213" s="5"/>
      <c r="B213" s="102" t="s">
        <v>2484</v>
      </c>
      <c r="C213" s="573" t="s">
        <v>1469</v>
      </c>
      <c r="D213" s="560"/>
      <c r="E213" s="560"/>
      <c r="F213" s="560"/>
      <c r="G213" s="672"/>
      <c r="H213" s="44"/>
      <c r="I213" s="669" t="s">
        <v>1470</v>
      </c>
      <c r="J213" s="670" t="s">
        <v>1470</v>
      </c>
      <c r="K213" s="670" t="s">
        <v>1470</v>
      </c>
      <c r="L213" s="670" t="s">
        <v>1470</v>
      </c>
      <c r="M213" s="670" t="s">
        <v>1470</v>
      </c>
      <c r="N213" s="670" t="s">
        <v>1470</v>
      </c>
      <c r="O213" s="670" t="s">
        <v>1470</v>
      </c>
      <c r="P213" s="671" t="s">
        <v>1470</v>
      </c>
      <c r="Q213" s="104">
        <v>1</v>
      </c>
      <c r="R213" s="258"/>
      <c r="S213" s="259"/>
      <c r="T213" s="259"/>
      <c r="U213" s="259"/>
      <c r="V213" s="259"/>
      <c r="W213" s="259"/>
      <c r="X213" s="259"/>
      <c r="Y213" s="259"/>
      <c r="Z213" s="260"/>
    </row>
    <row r="214" spans="1:26" s="1" customFormat="1" ht="145.5" customHeight="1" x14ac:dyDescent="0.2">
      <c r="A214" s="5"/>
      <c r="B214" s="102" t="s">
        <v>2485</v>
      </c>
      <c r="C214" s="573" t="s">
        <v>1471</v>
      </c>
      <c r="D214" s="560"/>
      <c r="E214" s="560"/>
      <c r="F214" s="560"/>
      <c r="G214" s="672"/>
      <c r="H214" s="44"/>
      <c r="I214" s="669" t="s">
        <v>3154</v>
      </c>
      <c r="J214" s="670" t="s">
        <v>1472</v>
      </c>
      <c r="K214" s="670" t="s">
        <v>1472</v>
      </c>
      <c r="L214" s="670" t="s">
        <v>1472</v>
      </c>
      <c r="M214" s="670" t="s">
        <v>1472</v>
      </c>
      <c r="N214" s="670" t="s">
        <v>1472</v>
      </c>
      <c r="O214" s="670" t="s">
        <v>1472</v>
      </c>
      <c r="P214" s="671" t="s">
        <v>1472</v>
      </c>
      <c r="Q214" s="104">
        <v>1</v>
      </c>
      <c r="R214" s="258"/>
      <c r="S214" s="259"/>
      <c r="T214" s="259"/>
      <c r="U214" s="259"/>
      <c r="V214" s="259"/>
      <c r="W214" s="259"/>
      <c r="X214" s="259"/>
      <c r="Y214" s="259"/>
      <c r="Z214" s="260"/>
    </row>
    <row r="215" spans="1:26" s="1" customFormat="1" ht="117.75" customHeight="1" x14ac:dyDescent="0.2">
      <c r="A215" s="5"/>
      <c r="B215" s="102" t="s">
        <v>2486</v>
      </c>
      <c r="C215" s="573" t="s">
        <v>1473</v>
      </c>
      <c r="D215" s="560"/>
      <c r="E215" s="560"/>
      <c r="F215" s="560"/>
      <c r="G215" s="672"/>
      <c r="H215" s="44"/>
      <c r="I215" s="669" t="s">
        <v>3155</v>
      </c>
      <c r="J215" s="670" t="s">
        <v>1474</v>
      </c>
      <c r="K215" s="670" t="s">
        <v>1474</v>
      </c>
      <c r="L215" s="670" t="s">
        <v>1474</v>
      </c>
      <c r="M215" s="670" t="s">
        <v>1474</v>
      </c>
      <c r="N215" s="670" t="s">
        <v>1474</v>
      </c>
      <c r="O215" s="670" t="s">
        <v>1474</v>
      </c>
      <c r="P215" s="671" t="s">
        <v>1474</v>
      </c>
      <c r="Q215" s="104">
        <v>1</v>
      </c>
      <c r="R215" s="258"/>
      <c r="S215" s="259"/>
      <c r="T215" s="259"/>
      <c r="U215" s="259"/>
      <c r="V215" s="259"/>
      <c r="W215" s="259"/>
      <c r="X215" s="259"/>
      <c r="Y215" s="259"/>
      <c r="Z215" s="260"/>
    </row>
    <row r="216" spans="1:26" s="1" customFormat="1" ht="21.75" customHeight="1" x14ac:dyDescent="0.2">
      <c r="A216" s="5"/>
      <c r="B216" s="102" t="s">
        <v>2487</v>
      </c>
      <c r="C216" s="573" t="s">
        <v>1475</v>
      </c>
      <c r="D216" s="560"/>
      <c r="E216" s="560"/>
      <c r="F216" s="560"/>
      <c r="G216" s="672"/>
      <c r="H216" s="44"/>
      <c r="I216" s="669" t="s">
        <v>1476</v>
      </c>
      <c r="J216" s="670" t="s">
        <v>1476</v>
      </c>
      <c r="K216" s="670" t="s">
        <v>1476</v>
      </c>
      <c r="L216" s="670" t="s">
        <v>1476</v>
      </c>
      <c r="M216" s="670" t="s">
        <v>1476</v>
      </c>
      <c r="N216" s="670" t="s">
        <v>1476</v>
      </c>
      <c r="O216" s="670" t="s">
        <v>1476</v>
      </c>
      <c r="P216" s="671" t="s">
        <v>1476</v>
      </c>
      <c r="Q216" s="104">
        <v>1</v>
      </c>
      <c r="R216" s="258"/>
      <c r="S216" s="259"/>
      <c r="T216" s="259"/>
      <c r="U216" s="259"/>
      <c r="V216" s="259"/>
      <c r="W216" s="259"/>
      <c r="X216" s="259"/>
      <c r="Y216" s="259"/>
      <c r="Z216" s="260"/>
    </row>
    <row r="217" spans="1:26" s="1" customFormat="1" ht="37.5" customHeight="1" x14ac:dyDescent="0.2">
      <c r="A217" s="5"/>
      <c r="B217" s="102" t="s">
        <v>2488</v>
      </c>
      <c r="C217" s="573" t="s">
        <v>1477</v>
      </c>
      <c r="D217" s="560"/>
      <c r="E217" s="560"/>
      <c r="F217" s="560"/>
      <c r="G217" s="672"/>
      <c r="H217" s="44"/>
      <c r="I217" s="669" t="s">
        <v>1478</v>
      </c>
      <c r="J217" s="670" t="s">
        <v>1478</v>
      </c>
      <c r="K217" s="670" t="s">
        <v>1478</v>
      </c>
      <c r="L217" s="670" t="s">
        <v>1478</v>
      </c>
      <c r="M217" s="670" t="s">
        <v>1478</v>
      </c>
      <c r="N217" s="670" t="s">
        <v>1478</v>
      </c>
      <c r="O217" s="670" t="s">
        <v>1478</v>
      </c>
      <c r="P217" s="671" t="s">
        <v>1478</v>
      </c>
      <c r="Q217" s="104">
        <v>1</v>
      </c>
      <c r="R217" s="258"/>
      <c r="S217" s="259"/>
      <c r="T217" s="259"/>
      <c r="U217" s="259"/>
      <c r="V217" s="259"/>
      <c r="W217" s="259"/>
      <c r="X217" s="259"/>
      <c r="Y217" s="259"/>
      <c r="Z217" s="260"/>
    </row>
    <row r="218" spans="1:26" s="1" customFormat="1" ht="78.75" customHeight="1" x14ac:dyDescent="0.2">
      <c r="A218" s="5"/>
      <c r="B218" s="102" t="s">
        <v>2489</v>
      </c>
      <c r="C218" s="573" t="s">
        <v>1479</v>
      </c>
      <c r="D218" s="560"/>
      <c r="E218" s="560"/>
      <c r="F218" s="560"/>
      <c r="G218" s="672"/>
      <c r="H218" s="44"/>
      <c r="I218" s="669" t="s">
        <v>3156</v>
      </c>
      <c r="J218" s="670" t="s">
        <v>1480</v>
      </c>
      <c r="K218" s="670" t="s">
        <v>1480</v>
      </c>
      <c r="L218" s="670" t="s">
        <v>1480</v>
      </c>
      <c r="M218" s="670" t="s">
        <v>1480</v>
      </c>
      <c r="N218" s="670" t="s">
        <v>1480</v>
      </c>
      <c r="O218" s="670" t="s">
        <v>1480</v>
      </c>
      <c r="P218" s="671" t="s">
        <v>1480</v>
      </c>
      <c r="Q218" s="104">
        <v>1</v>
      </c>
      <c r="R218" s="258"/>
      <c r="S218" s="259"/>
      <c r="T218" s="259"/>
      <c r="U218" s="259"/>
      <c r="V218" s="259"/>
      <c r="W218" s="259"/>
      <c r="X218" s="259"/>
      <c r="Y218" s="259"/>
      <c r="Z218" s="260"/>
    </row>
    <row r="219" spans="1:26" s="1" customFormat="1" ht="21.75" customHeight="1" x14ac:dyDescent="0.2">
      <c r="A219" s="5"/>
      <c r="B219" s="102" t="s">
        <v>2490</v>
      </c>
      <c r="C219" s="573" t="s">
        <v>1481</v>
      </c>
      <c r="D219" s="560"/>
      <c r="E219" s="560"/>
      <c r="F219" s="560"/>
      <c r="G219" s="672"/>
      <c r="H219" s="44"/>
      <c r="I219" s="669" t="s">
        <v>1482</v>
      </c>
      <c r="J219" s="670" t="s">
        <v>1483</v>
      </c>
      <c r="K219" s="670" t="s">
        <v>1483</v>
      </c>
      <c r="L219" s="670" t="s">
        <v>1483</v>
      </c>
      <c r="M219" s="670" t="s">
        <v>1483</v>
      </c>
      <c r="N219" s="670" t="s">
        <v>1483</v>
      </c>
      <c r="O219" s="670" t="s">
        <v>1483</v>
      </c>
      <c r="P219" s="671" t="s">
        <v>1483</v>
      </c>
      <c r="Q219" s="104">
        <v>1</v>
      </c>
      <c r="R219" s="258"/>
      <c r="S219" s="259"/>
      <c r="T219" s="259"/>
      <c r="U219" s="259"/>
      <c r="V219" s="259"/>
      <c r="W219" s="259"/>
      <c r="X219" s="259"/>
      <c r="Y219" s="259"/>
      <c r="Z219" s="260"/>
    </row>
    <row r="220" spans="1:26" s="1" customFormat="1" ht="21" customHeight="1" x14ac:dyDescent="0.2">
      <c r="A220" s="5"/>
      <c r="B220" s="102" t="s">
        <v>2491</v>
      </c>
      <c r="C220" s="573" t="s">
        <v>1484</v>
      </c>
      <c r="D220" s="560"/>
      <c r="E220" s="560"/>
      <c r="F220" s="560"/>
      <c r="G220" s="672"/>
      <c r="H220" s="44"/>
      <c r="I220" s="669" t="s">
        <v>1995</v>
      </c>
      <c r="J220" s="670" t="s">
        <v>1485</v>
      </c>
      <c r="K220" s="670" t="s">
        <v>1485</v>
      </c>
      <c r="L220" s="670" t="s">
        <v>1485</v>
      </c>
      <c r="M220" s="670" t="s">
        <v>1485</v>
      </c>
      <c r="N220" s="670" t="s">
        <v>1485</v>
      </c>
      <c r="O220" s="670" t="s">
        <v>1485</v>
      </c>
      <c r="P220" s="671" t="s">
        <v>1485</v>
      </c>
      <c r="Q220" s="104">
        <v>1</v>
      </c>
      <c r="R220" s="258"/>
      <c r="S220" s="259"/>
      <c r="T220" s="259"/>
      <c r="U220" s="259"/>
      <c r="V220" s="259"/>
      <c r="W220" s="259"/>
      <c r="X220" s="259"/>
      <c r="Y220" s="259"/>
      <c r="Z220" s="260"/>
    </row>
    <row r="221" spans="1:26" s="1" customFormat="1" ht="101.25" customHeight="1" x14ac:dyDescent="0.2">
      <c r="A221" s="5"/>
      <c r="B221" s="102" t="s">
        <v>2492</v>
      </c>
      <c r="C221" s="573" t="s">
        <v>1486</v>
      </c>
      <c r="D221" s="560"/>
      <c r="E221" s="560"/>
      <c r="F221" s="560"/>
      <c r="G221" s="672"/>
      <c r="H221" s="44"/>
      <c r="I221" s="669" t="s">
        <v>3157</v>
      </c>
      <c r="J221" s="670" t="s">
        <v>1487</v>
      </c>
      <c r="K221" s="670" t="s">
        <v>1487</v>
      </c>
      <c r="L221" s="670" t="s">
        <v>1487</v>
      </c>
      <c r="M221" s="670" t="s">
        <v>1487</v>
      </c>
      <c r="N221" s="670" t="s">
        <v>1487</v>
      </c>
      <c r="O221" s="670" t="s">
        <v>1487</v>
      </c>
      <c r="P221" s="671" t="s">
        <v>1487</v>
      </c>
      <c r="Q221" s="104">
        <v>1</v>
      </c>
      <c r="R221" s="258"/>
      <c r="S221" s="259"/>
      <c r="T221" s="259"/>
      <c r="U221" s="259"/>
      <c r="V221" s="259"/>
      <c r="W221" s="259"/>
      <c r="X221" s="259"/>
      <c r="Y221" s="259"/>
      <c r="Z221" s="260"/>
    </row>
    <row r="222" spans="1:26" s="1" customFormat="1" ht="61.5" customHeight="1" x14ac:dyDescent="0.2">
      <c r="A222" s="5"/>
      <c r="B222" s="102" t="s">
        <v>2493</v>
      </c>
      <c r="C222" s="573" t="s">
        <v>3158</v>
      </c>
      <c r="D222" s="560"/>
      <c r="E222" s="560"/>
      <c r="F222" s="560"/>
      <c r="G222" s="672"/>
      <c r="H222" s="44"/>
      <c r="I222" s="669" t="s">
        <v>3159</v>
      </c>
      <c r="J222" s="670" t="s">
        <v>1488</v>
      </c>
      <c r="K222" s="670" t="s">
        <v>1488</v>
      </c>
      <c r="L222" s="670" t="s">
        <v>1488</v>
      </c>
      <c r="M222" s="670" t="s">
        <v>1488</v>
      </c>
      <c r="N222" s="670" t="s">
        <v>1488</v>
      </c>
      <c r="O222" s="670" t="s">
        <v>1488</v>
      </c>
      <c r="P222" s="671" t="s">
        <v>1488</v>
      </c>
      <c r="Q222" s="104">
        <v>1</v>
      </c>
      <c r="R222" s="258"/>
      <c r="S222" s="259"/>
      <c r="T222" s="259"/>
      <c r="U222" s="259"/>
      <c r="V222" s="259"/>
      <c r="W222" s="259"/>
      <c r="X222" s="259"/>
      <c r="Y222" s="259"/>
      <c r="Z222" s="260"/>
    </row>
    <row r="223" spans="1:26" s="1" customFormat="1" ht="35.25" customHeight="1" x14ac:dyDescent="0.2">
      <c r="A223" s="5"/>
      <c r="B223" s="102" t="s">
        <v>2494</v>
      </c>
      <c r="C223" s="573" t="s">
        <v>1489</v>
      </c>
      <c r="D223" s="560"/>
      <c r="E223" s="560"/>
      <c r="F223" s="560"/>
      <c r="G223" s="672"/>
      <c r="H223" s="44"/>
      <c r="I223" s="669" t="s">
        <v>1996</v>
      </c>
      <c r="J223" s="670" t="s">
        <v>1490</v>
      </c>
      <c r="K223" s="670" t="s">
        <v>1490</v>
      </c>
      <c r="L223" s="670" t="s">
        <v>1490</v>
      </c>
      <c r="M223" s="670" t="s">
        <v>1490</v>
      </c>
      <c r="N223" s="670" t="s">
        <v>1490</v>
      </c>
      <c r="O223" s="670" t="s">
        <v>1490</v>
      </c>
      <c r="P223" s="671" t="s">
        <v>1490</v>
      </c>
      <c r="Q223" s="104">
        <v>1</v>
      </c>
      <c r="R223" s="258"/>
      <c r="S223" s="259"/>
      <c r="T223" s="259"/>
      <c r="U223" s="259"/>
      <c r="V223" s="259"/>
      <c r="W223" s="259"/>
      <c r="X223" s="259"/>
      <c r="Y223" s="259"/>
      <c r="Z223" s="260"/>
    </row>
    <row r="224" spans="1:26" s="1" customFormat="1" ht="21" customHeight="1" x14ac:dyDescent="0.2">
      <c r="A224" s="5"/>
      <c r="B224" s="102" t="s">
        <v>2495</v>
      </c>
      <c r="C224" s="573" t="s">
        <v>1491</v>
      </c>
      <c r="D224" s="560"/>
      <c r="E224" s="560"/>
      <c r="F224" s="560"/>
      <c r="G224" s="672"/>
      <c r="H224" s="44"/>
      <c r="I224" s="669" t="s">
        <v>1997</v>
      </c>
      <c r="J224" s="670" t="s">
        <v>1492</v>
      </c>
      <c r="K224" s="670" t="s">
        <v>1492</v>
      </c>
      <c r="L224" s="670" t="s">
        <v>1492</v>
      </c>
      <c r="M224" s="670" t="s">
        <v>1492</v>
      </c>
      <c r="N224" s="670" t="s">
        <v>1492</v>
      </c>
      <c r="O224" s="670" t="s">
        <v>1492</v>
      </c>
      <c r="P224" s="671" t="s">
        <v>1492</v>
      </c>
      <c r="Q224" s="104">
        <v>1</v>
      </c>
      <c r="R224" s="258"/>
      <c r="S224" s="259"/>
      <c r="T224" s="259"/>
      <c r="U224" s="259"/>
      <c r="V224" s="259"/>
      <c r="W224" s="259"/>
      <c r="X224" s="259"/>
      <c r="Y224" s="259"/>
      <c r="Z224" s="260"/>
    </row>
    <row r="225" spans="1:26" s="1" customFormat="1" ht="45.75" customHeight="1" x14ac:dyDescent="0.2">
      <c r="A225" s="5"/>
      <c r="B225" s="102" t="s">
        <v>2496</v>
      </c>
      <c r="C225" s="573" t="s">
        <v>3160</v>
      </c>
      <c r="D225" s="560"/>
      <c r="E225" s="560"/>
      <c r="F225" s="560"/>
      <c r="G225" s="672"/>
      <c r="H225" s="44"/>
      <c r="I225" s="669" t="s">
        <v>1998</v>
      </c>
      <c r="J225" s="670" t="s">
        <v>1493</v>
      </c>
      <c r="K225" s="670" t="s">
        <v>1493</v>
      </c>
      <c r="L225" s="670" t="s">
        <v>1493</v>
      </c>
      <c r="M225" s="670" t="s">
        <v>1493</v>
      </c>
      <c r="N225" s="670" t="s">
        <v>1493</v>
      </c>
      <c r="O225" s="670" t="s">
        <v>1493</v>
      </c>
      <c r="P225" s="671" t="s">
        <v>1493</v>
      </c>
      <c r="Q225" s="104">
        <v>1</v>
      </c>
      <c r="R225" s="258"/>
      <c r="S225" s="259"/>
      <c r="T225" s="259"/>
      <c r="U225" s="259"/>
      <c r="V225" s="259"/>
      <c r="W225" s="259"/>
      <c r="X225" s="259"/>
      <c r="Y225" s="259"/>
      <c r="Z225" s="260"/>
    </row>
    <row r="226" spans="1:26" s="1" customFormat="1" ht="36" customHeight="1" x14ac:dyDescent="0.2">
      <c r="A226" s="5"/>
      <c r="B226" s="102" t="s">
        <v>2497</v>
      </c>
      <c r="C226" s="573" t="s">
        <v>1999</v>
      </c>
      <c r="D226" s="560"/>
      <c r="E226" s="560"/>
      <c r="F226" s="560"/>
      <c r="G226" s="672"/>
      <c r="H226" s="44"/>
      <c r="I226" s="669" t="s">
        <v>1494</v>
      </c>
      <c r="J226" s="670" t="s">
        <v>1494</v>
      </c>
      <c r="K226" s="670" t="s">
        <v>1494</v>
      </c>
      <c r="L226" s="670" t="s">
        <v>1494</v>
      </c>
      <c r="M226" s="670" t="s">
        <v>1494</v>
      </c>
      <c r="N226" s="670" t="s">
        <v>1494</v>
      </c>
      <c r="O226" s="670" t="s">
        <v>1494</v>
      </c>
      <c r="P226" s="671" t="s">
        <v>1494</v>
      </c>
      <c r="Q226" s="104">
        <v>1</v>
      </c>
      <c r="R226" s="258"/>
      <c r="S226" s="259"/>
      <c r="T226" s="259"/>
      <c r="U226" s="259"/>
      <c r="V226" s="259"/>
      <c r="W226" s="259"/>
      <c r="X226" s="259"/>
      <c r="Y226" s="259"/>
      <c r="Z226" s="260"/>
    </row>
    <row r="227" spans="1:26" s="1" customFormat="1" ht="36.75" customHeight="1" x14ac:dyDescent="0.2">
      <c r="A227" s="5"/>
      <c r="B227" s="102" t="s">
        <v>2498</v>
      </c>
      <c r="C227" s="573" t="s">
        <v>1495</v>
      </c>
      <c r="D227" s="560"/>
      <c r="E227" s="560"/>
      <c r="F227" s="560"/>
      <c r="G227" s="672"/>
      <c r="H227" s="44"/>
      <c r="I227" s="669" t="s">
        <v>1496</v>
      </c>
      <c r="J227" s="670" t="s">
        <v>1496</v>
      </c>
      <c r="K227" s="670" t="s">
        <v>1496</v>
      </c>
      <c r="L227" s="670" t="s">
        <v>1496</v>
      </c>
      <c r="M227" s="670" t="s">
        <v>1496</v>
      </c>
      <c r="N227" s="670" t="s">
        <v>1496</v>
      </c>
      <c r="O227" s="670" t="s">
        <v>1496</v>
      </c>
      <c r="P227" s="671" t="s">
        <v>1496</v>
      </c>
      <c r="Q227" s="104">
        <v>1</v>
      </c>
      <c r="R227" s="258"/>
      <c r="S227" s="259"/>
      <c r="T227" s="259"/>
      <c r="U227" s="259"/>
      <c r="V227" s="259"/>
      <c r="W227" s="259"/>
      <c r="X227" s="259"/>
      <c r="Y227" s="259"/>
      <c r="Z227" s="260"/>
    </row>
    <row r="228" spans="1:26" s="1" customFormat="1" ht="27.75" customHeight="1" x14ac:dyDescent="0.2">
      <c r="A228" s="5"/>
      <c r="B228" s="558" t="s">
        <v>92</v>
      </c>
      <c r="C228" s="559"/>
      <c r="D228" s="559"/>
      <c r="E228" s="559"/>
      <c r="F228" s="559"/>
      <c r="G228" s="559"/>
      <c r="H228" s="559"/>
      <c r="I228" s="559"/>
      <c r="J228" s="559"/>
      <c r="K228" s="559"/>
      <c r="L228" s="559"/>
      <c r="M228" s="559"/>
      <c r="N228" s="559"/>
      <c r="O228" s="559"/>
      <c r="P228" s="559"/>
      <c r="Q228" s="7">
        <f>COUNTIF(Q210:Q227,"N/A")</f>
        <v>0</v>
      </c>
      <c r="R228" s="567"/>
      <c r="S228" s="567"/>
      <c r="T228" s="567"/>
      <c r="U228" s="567"/>
      <c r="V228" s="567"/>
      <c r="W228" s="567"/>
      <c r="X228" s="567"/>
      <c r="Y228" s="567"/>
      <c r="Z228" s="567"/>
    </row>
    <row r="229" spans="1:26" s="1" customFormat="1" ht="27.75" customHeight="1" x14ac:dyDescent="0.2">
      <c r="A229" s="5"/>
      <c r="B229" s="558" t="s">
        <v>812</v>
      </c>
      <c r="C229" s="559"/>
      <c r="D229" s="559"/>
      <c r="E229" s="559"/>
      <c r="F229" s="559"/>
      <c r="G229" s="559"/>
      <c r="H229" s="559"/>
      <c r="I229" s="559"/>
      <c r="J229" s="559"/>
      <c r="K229" s="559"/>
      <c r="L229" s="559"/>
      <c r="M229" s="559"/>
      <c r="N229" s="559"/>
      <c r="O229" s="559"/>
      <c r="P229" s="559"/>
      <c r="Q229" s="7">
        <f>COUNTIFS(H177:H204,"M",Q177:Q204,"N/A")</f>
        <v>0</v>
      </c>
      <c r="R229" s="567"/>
      <c r="S229" s="567"/>
      <c r="T229" s="567"/>
      <c r="U229" s="567"/>
      <c r="V229" s="567"/>
      <c r="W229" s="567"/>
      <c r="X229" s="567"/>
      <c r="Y229" s="567"/>
      <c r="Z229" s="567"/>
    </row>
    <row r="230" spans="1:26" s="1" customFormat="1" ht="27.75" customHeight="1" x14ac:dyDescent="0.2">
      <c r="A230" s="5"/>
      <c r="B230" s="558" t="s">
        <v>813</v>
      </c>
      <c r="C230" s="559"/>
      <c r="D230" s="559"/>
      <c r="E230" s="559"/>
      <c r="F230" s="559"/>
      <c r="G230" s="559"/>
      <c r="H230" s="559"/>
      <c r="I230" s="559"/>
      <c r="J230" s="559"/>
      <c r="K230" s="559"/>
      <c r="L230" s="559"/>
      <c r="M230" s="559"/>
      <c r="N230" s="559"/>
      <c r="O230" s="559"/>
      <c r="P230" s="559"/>
      <c r="Q230" s="7">
        <f>COUNTIFS(H210:H227,"M",Q210:Q227,"1")</f>
        <v>1</v>
      </c>
      <c r="R230" s="567"/>
      <c r="S230" s="567"/>
      <c r="T230" s="567"/>
      <c r="U230" s="567"/>
      <c r="V230" s="567"/>
      <c r="W230" s="567"/>
      <c r="X230" s="567"/>
      <c r="Y230" s="567"/>
      <c r="Z230" s="567"/>
    </row>
    <row r="231" spans="1:26" s="1" customFormat="1" ht="27.75" customHeight="1" x14ac:dyDescent="0.2">
      <c r="A231" s="5"/>
      <c r="B231" s="262" t="s">
        <v>93</v>
      </c>
      <c r="C231" s="263"/>
      <c r="D231" s="263"/>
      <c r="E231" s="263"/>
      <c r="F231" s="263"/>
      <c r="G231" s="263"/>
      <c r="H231" s="263"/>
      <c r="I231" s="263"/>
      <c r="J231" s="263"/>
      <c r="K231" s="263"/>
      <c r="L231" s="263"/>
      <c r="M231" s="263"/>
      <c r="N231" s="263"/>
      <c r="O231" s="263"/>
      <c r="P231" s="263"/>
      <c r="Q231" s="7">
        <f>SUM(Q210:Q227)</f>
        <v>18</v>
      </c>
      <c r="R231" s="567"/>
      <c r="S231" s="567"/>
      <c r="T231" s="567"/>
      <c r="U231" s="567"/>
      <c r="V231" s="567"/>
      <c r="W231" s="567"/>
      <c r="X231" s="567"/>
      <c r="Y231" s="567"/>
      <c r="Z231" s="567"/>
    </row>
    <row r="232" spans="1:26" s="1" customFormat="1" ht="21.75" customHeight="1" x14ac:dyDescent="0.2">
      <c r="A232" s="5"/>
      <c r="B232" s="101" t="s">
        <v>2499</v>
      </c>
      <c r="C232" s="574" t="s">
        <v>1332</v>
      </c>
      <c r="D232" s="575"/>
      <c r="E232" s="575"/>
      <c r="F232" s="575"/>
      <c r="G232" s="575"/>
      <c r="H232" s="575"/>
      <c r="I232" s="575"/>
      <c r="J232" s="575"/>
      <c r="K232" s="575"/>
      <c r="L232" s="575"/>
      <c r="M232" s="575"/>
      <c r="N232" s="575"/>
      <c r="O232" s="575"/>
      <c r="P232" s="576"/>
      <c r="Q232" s="108"/>
      <c r="R232" s="665"/>
      <c r="S232" s="663"/>
      <c r="T232" s="663"/>
      <c r="U232" s="663"/>
      <c r="V232" s="663"/>
      <c r="W232" s="663"/>
      <c r="X232" s="663"/>
      <c r="Y232" s="663"/>
      <c r="Z232" s="664"/>
    </row>
    <row r="233" spans="1:26" s="1" customFormat="1" ht="47.25" customHeight="1" x14ac:dyDescent="0.2">
      <c r="A233" s="5"/>
      <c r="B233" s="102"/>
      <c r="C233" s="573"/>
      <c r="D233" s="560"/>
      <c r="E233" s="560"/>
      <c r="F233" s="560"/>
      <c r="G233" s="672"/>
      <c r="H233" s="114"/>
      <c r="I233" s="669" t="s">
        <v>3387</v>
      </c>
      <c r="J233" s="670" t="s">
        <v>1497</v>
      </c>
      <c r="K233" s="670" t="s">
        <v>1497</v>
      </c>
      <c r="L233" s="670" t="s">
        <v>1497</v>
      </c>
      <c r="M233" s="670" t="s">
        <v>1497</v>
      </c>
      <c r="N233" s="670" t="s">
        <v>1497</v>
      </c>
      <c r="O233" s="670" t="s">
        <v>1497</v>
      </c>
      <c r="P233" s="671" t="s">
        <v>1497</v>
      </c>
      <c r="Q233" s="106"/>
      <c r="R233" s="258"/>
      <c r="S233" s="259"/>
      <c r="T233" s="259"/>
      <c r="U233" s="259"/>
      <c r="V233" s="259"/>
      <c r="W233" s="259"/>
      <c r="X233" s="259"/>
      <c r="Y233" s="259"/>
      <c r="Z233" s="260"/>
    </row>
    <row r="234" spans="1:26" s="1" customFormat="1" ht="78.75" customHeight="1" x14ac:dyDescent="0.2">
      <c r="A234" s="5"/>
      <c r="B234" s="102" t="s">
        <v>2500</v>
      </c>
      <c r="C234" s="573" t="s">
        <v>3161</v>
      </c>
      <c r="D234" s="560"/>
      <c r="E234" s="560"/>
      <c r="F234" s="560"/>
      <c r="G234" s="672"/>
      <c r="H234" s="114"/>
      <c r="I234" s="570" t="s">
        <v>2862</v>
      </c>
      <c r="J234" s="571" t="s">
        <v>1498</v>
      </c>
      <c r="K234" s="571" t="s">
        <v>1498</v>
      </c>
      <c r="L234" s="571" t="s">
        <v>1498</v>
      </c>
      <c r="M234" s="571" t="s">
        <v>1498</v>
      </c>
      <c r="N234" s="571" t="s">
        <v>1498</v>
      </c>
      <c r="O234" s="571" t="s">
        <v>1498</v>
      </c>
      <c r="P234" s="572" t="s">
        <v>1498</v>
      </c>
      <c r="Q234" s="106"/>
      <c r="R234" s="258"/>
      <c r="S234" s="259"/>
      <c r="T234" s="259"/>
      <c r="U234" s="259"/>
      <c r="V234" s="259"/>
      <c r="W234" s="259"/>
      <c r="X234" s="259"/>
      <c r="Y234" s="259"/>
      <c r="Z234" s="260"/>
    </row>
    <row r="235" spans="1:26" s="1" customFormat="1" ht="88.5" customHeight="1" x14ac:dyDescent="0.2">
      <c r="A235" s="5"/>
      <c r="B235" s="102" t="s">
        <v>55</v>
      </c>
      <c r="C235" s="573" t="s">
        <v>3173</v>
      </c>
      <c r="D235" s="560"/>
      <c r="E235" s="560"/>
      <c r="F235" s="560"/>
      <c r="G235" s="672"/>
      <c r="H235" s="44" t="s">
        <v>57</v>
      </c>
      <c r="I235" s="669" t="s">
        <v>3162</v>
      </c>
      <c r="J235" s="670" t="s">
        <v>1499</v>
      </c>
      <c r="K235" s="670" t="s">
        <v>1499</v>
      </c>
      <c r="L235" s="670" t="s">
        <v>1499</v>
      </c>
      <c r="M235" s="670" t="s">
        <v>1499</v>
      </c>
      <c r="N235" s="670" t="s">
        <v>1499</v>
      </c>
      <c r="O235" s="670" t="s">
        <v>1499</v>
      </c>
      <c r="P235" s="671" t="s">
        <v>1499</v>
      </c>
      <c r="Q235" s="104">
        <v>1</v>
      </c>
      <c r="R235" s="258"/>
      <c r="S235" s="259"/>
      <c r="T235" s="259"/>
      <c r="U235" s="259"/>
      <c r="V235" s="259"/>
      <c r="W235" s="259"/>
      <c r="X235" s="259"/>
      <c r="Y235" s="259"/>
      <c r="Z235" s="260"/>
    </row>
    <row r="236" spans="1:26" s="1" customFormat="1" ht="30.75" customHeight="1" x14ac:dyDescent="0.2">
      <c r="A236" s="5"/>
      <c r="B236" s="102" t="s">
        <v>58</v>
      </c>
      <c r="C236" s="573" t="s">
        <v>3163</v>
      </c>
      <c r="D236" s="560"/>
      <c r="E236" s="560"/>
      <c r="F236" s="560"/>
      <c r="G236" s="672"/>
      <c r="H236" s="44"/>
      <c r="I236" s="669" t="s">
        <v>2000</v>
      </c>
      <c r="J236" s="670" t="s">
        <v>1500</v>
      </c>
      <c r="K236" s="670" t="s">
        <v>1500</v>
      </c>
      <c r="L236" s="670" t="s">
        <v>1500</v>
      </c>
      <c r="M236" s="670" t="s">
        <v>1500</v>
      </c>
      <c r="N236" s="670" t="s">
        <v>1500</v>
      </c>
      <c r="O236" s="670" t="s">
        <v>1500</v>
      </c>
      <c r="P236" s="671" t="s">
        <v>1500</v>
      </c>
      <c r="Q236" s="104">
        <v>1</v>
      </c>
      <c r="R236" s="258"/>
      <c r="S236" s="259"/>
      <c r="T236" s="259"/>
      <c r="U236" s="259"/>
      <c r="V236" s="259"/>
      <c r="W236" s="259"/>
      <c r="X236" s="259"/>
      <c r="Y236" s="259"/>
      <c r="Z236" s="260"/>
    </row>
    <row r="237" spans="1:26" s="1" customFormat="1" ht="35.25" customHeight="1" x14ac:dyDescent="0.2">
      <c r="A237" s="5"/>
      <c r="B237" s="102" t="s">
        <v>59</v>
      </c>
      <c r="C237" s="573" t="s">
        <v>3164</v>
      </c>
      <c r="D237" s="560"/>
      <c r="E237" s="560"/>
      <c r="F237" s="560"/>
      <c r="G237" s="672"/>
      <c r="H237" s="44"/>
      <c r="I237" s="669" t="s">
        <v>3175</v>
      </c>
      <c r="J237" s="670" t="s">
        <v>1501</v>
      </c>
      <c r="K237" s="670" t="s">
        <v>1501</v>
      </c>
      <c r="L237" s="670" t="s">
        <v>1501</v>
      </c>
      <c r="M237" s="670" t="s">
        <v>1501</v>
      </c>
      <c r="N237" s="670" t="s">
        <v>1501</v>
      </c>
      <c r="O237" s="670" t="s">
        <v>1501</v>
      </c>
      <c r="P237" s="671" t="s">
        <v>1501</v>
      </c>
      <c r="Q237" s="104">
        <v>1</v>
      </c>
      <c r="R237" s="258"/>
      <c r="S237" s="259"/>
      <c r="T237" s="259"/>
      <c r="U237" s="259"/>
      <c r="V237" s="259"/>
      <c r="W237" s="259"/>
      <c r="X237" s="259"/>
      <c r="Y237" s="259"/>
      <c r="Z237" s="260"/>
    </row>
    <row r="238" spans="1:26" s="1" customFormat="1" ht="21.75" customHeight="1" x14ac:dyDescent="0.2">
      <c r="A238" s="5"/>
      <c r="B238" s="102" t="s">
        <v>61</v>
      </c>
      <c r="C238" s="573" t="s">
        <v>3165</v>
      </c>
      <c r="D238" s="560"/>
      <c r="E238" s="560"/>
      <c r="F238" s="560"/>
      <c r="G238" s="672"/>
      <c r="H238" s="44"/>
      <c r="I238" s="669" t="s">
        <v>1502</v>
      </c>
      <c r="J238" s="670" t="s">
        <v>1502</v>
      </c>
      <c r="K238" s="670" t="s">
        <v>1502</v>
      </c>
      <c r="L238" s="670" t="s">
        <v>1502</v>
      </c>
      <c r="M238" s="670" t="s">
        <v>1502</v>
      </c>
      <c r="N238" s="670" t="s">
        <v>1502</v>
      </c>
      <c r="O238" s="670" t="s">
        <v>1502</v>
      </c>
      <c r="P238" s="671" t="s">
        <v>1502</v>
      </c>
      <c r="Q238" s="104">
        <v>1</v>
      </c>
      <c r="R238" s="258"/>
      <c r="S238" s="259"/>
      <c r="T238" s="259"/>
      <c r="U238" s="259"/>
      <c r="V238" s="259"/>
      <c r="W238" s="259"/>
      <c r="X238" s="259"/>
      <c r="Y238" s="259"/>
      <c r="Z238" s="260"/>
    </row>
    <row r="239" spans="1:26" s="1" customFormat="1" ht="21" customHeight="1" x14ac:dyDescent="0.2">
      <c r="A239" s="5"/>
      <c r="B239" s="102" t="s">
        <v>63</v>
      </c>
      <c r="C239" s="573" t="s">
        <v>3166</v>
      </c>
      <c r="D239" s="560"/>
      <c r="E239" s="560"/>
      <c r="F239" s="560"/>
      <c r="G239" s="672"/>
      <c r="H239" s="44"/>
      <c r="I239" s="669" t="s">
        <v>1503</v>
      </c>
      <c r="J239" s="670" t="s">
        <v>1503</v>
      </c>
      <c r="K239" s="670" t="s">
        <v>1503</v>
      </c>
      <c r="L239" s="670" t="s">
        <v>1503</v>
      </c>
      <c r="M239" s="670" t="s">
        <v>1503</v>
      </c>
      <c r="N239" s="670" t="s">
        <v>1503</v>
      </c>
      <c r="O239" s="670" t="s">
        <v>1503</v>
      </c>
      <c r="P239" s="671" t="s">
        <v>1503</v>
      </c>
      <c r="Q239" s="104">
        <v>1</v>
      </c>
      <c r="R239" s="258"/>
      <c r="S239" s="259"/>
      <c r="T239" s="259"/>
      <c r="U239" s="259"/>
      <c r="V239" s="259"/>
      <c r="W239" s="259"/>
      <c r="X239" s="259"/>
      <c r="Y239" s="259"/>
      <c r="Z239" s="260"/>
    </row>
    <row r="240" spans="1:26" s="1" customFormat="1" ht="35.25" customHeight="1" x14ac:dyDescent="0.2">
      <c r="A240" s="5"/>
      <c r="B240" s="102" t="s">
        <v>65</v>
      </c>
      <c r="C240" s="573" t="s">
        <v>3167</v>
      </c>
      <c r="D240" s="560"/>
      <c r="E240" s="560"/>
      <c r="F240" s="560"/>
      <c r="G240" s="672"/>
      <c r="H240" s="44"/>
      <c r="I240" s="669" t="s">
        <v>2001</v>
      </c>
      <c r="J240" s="670" t="s">
        <v>1504</v>
      </c>
      <c r="K240" s="670" t="s">
        <v>1504</v>
      </c>
      <c r="L240" s="670" t="s">
        <v>1504</v>
      </c>
      <c r="M240" s="670" t="s">
        <v>1504</v>
      </c>
      <c r="N240" s="670" t="s">
        <v>1504</v>
      </c>
      <c r="O240" s="670" t="s">
        <v>1504</v>
      </c>
      <c r="P240" s="671" t="s">
        <v>1504</v>
      </c>
      <c r="Q240" s="104">
        <v>1</v>
      </c>
      <c r="R240" s="258"/>
      <c r="S240" s="259"/>
      <c r="T240" s="259"/>
      <c r="U240" s="259"/>
      <c r="V240" s="259"/>
      <c r="W240" s="259"/>
      <c r="X240" s="259"/>
      <c r="Y240" s="259"/>
      <c r="Z240" s="260"/>
    </row>
    <row r="241" spans="1:26" s="1" customFormat="1" ht="29.25" customHeight="1" x14ac:dyDescent="0.2">
      <c r="A241" s="5"/>
      <c r="B241" s="102" t="s">
        <v>68</v>
      </c>
      <c r="C241" s="573" t="s">
        <v>3168</v>
      </c>
      <c r="D241" s="560"/>
      <c r="E241" s="560"/>
      <c r="F241" s="560"/>
      <c r="G241" s="672"/>
      <c r="H241" s="44"/>
      <c r="I241" s="669" t="s">
        <v>1505</v>
      </c>
      <c r="J241" s="670" t="s">
        <v>1505</v>
      </c>
      <c r="K241" s="670" t="s">
        <v>1505</v>
      </c>
      <c r="L241" s="670" t="s">
        <v>1505</v>
      </c>
      <c r="M241" s="670" t="s">
        <v>1505</v>
      </c>
      <c r="N241" s="670" t="s">
        <v>1505</v>
      </c>
      <c r="O241" s="670" t="s">
        <v>1505</v>
      </c>
      <c r="P241" s="671" t="s">
        <v>1505</v>
      </c>
      <c r="Q241" s="104">
        <v>1</v>
      </c>
      <c r="R241" s="258"/>
      <c r="S241" s="259"/>
      <c r="T241" s="259"/>
      <c r="U241" s="259"/>
      <c r="V241" s="259"/>
      <c r="W241" s="259"/>
      <c r="X241" s="259"/>
      <c r="Y241" s="259"/>
      <c r="Z241" s="260"/>
    </row>
    <row r="242" spans="1:26" s="1" customFormat="1" ht="32.25" customHeight="1" x14ac:dyDescent="0.2">
      <c r="A242" s="5"/>
      <c r="B242" s="102" t="s">
        <v>71</v>
      </c>
      <c r="C242" s="573" t="s">
        <v>3169</v>
      </c>
      <c r="D242" s="560"/>
      <c r="E242" s="560"/>
      <c r="F242" s="560"/>
      <c r="G242" s="672"/>
      <c r="H242" s="44"/>
      <c r="I242" s="521" t="s">
        <v>3176</v>
      </c>
      <c r="J242" s="522"/>
      <c r="K242" s="522"/>
      <c r="L242" s="522"/>
      <c r="M242" s="522"/>
      <c r="N242" s="522"/>
      <c r="O242" s="522"/>
      <c r="P242" s="523"/>
      <c r="Q242" s="104">
        <v>1</v>
      </c>
      <c r="R242" s="258"/>
      <c r="S242" s="259"/>
      <c r="T242" s="259"/>
      <c r="U242" s="259"/>
      <c r="V242" s="259"/>
      <c r="W242" s="259"/>
      <c r="X242" s="259"/>
      <c r="Y242" s="259"/>
      <c r="Z242" s="260"/>
    </row>
    <row r="243" spans="1:26" s="1" customFormat="1" ht="33" customHeight="1" x14ac:dyDescent="0.2">
      <c r="A243" s="5"/>
      <c r="B243" s="102" t="s">
        <v>74</v>
      </c>
      <c r="C243" s="573" t="s">
        <v>3170</v>
      </c>
      <c r="D243" s="560"/>
      <c r="E243" s="560"/>
      <c r="F243" s="560"/>
      <c r="G243" s="672"/>
      <c r="H243" s="44" t="s">
        <v>57</v>
      </c>
      <c r="I243" s="521" t="s">
        <v>3176</v>
      </c>
      <c r="J243" s="522"/>
      <c r="K243" s="522"/>
      <c r="L243" s="522"/>
      <c r="M243" s="522"/>
      <c r="N243" s="522"/>
      <c r="O243" s="522"/>
      <c r="P243" s="523"/>
      <c r="Q243" s="104">
        <v>1</v>
      </c>
      <c r="R243" s="258"/>
      <c r="S243" s="259"/>
      <c r="T243" s="259"/>
      <c r="U243" s="259"/>
      <c r="V243" s="259"/>
      <c r="W243" s="259"/>
      <c r="X243" s="259"/>
      <c r="Y243" s="259"/>
      <c r="Z243" s="260"/>
    </row>
    <row r="244" spans="1:26" s="1" customFormat="1" ht="36" customHeight="1" x14ac:dyDescent="0.2">
      <c r="A244" s="5"/>
      <c r="B244" s="102" t="s">
        <v>76</v>
      </c>
      <c r="C244" s="573" t="s">
        <v>3171</v>
      </c>
      <c r="D244" s="560"/>
      <c r="E244" s="560"/>
      <c r="F244" s="560"/>
      <c r="G244" s="672"/>
      <c r="H244" s="44"/>
      <c r="I244" s="521" t="s">
        <v>3176</v>
      </c>
      <c r="J244" s="522"/>
      <c r="K244" s="522"/>
      <c r="L244" s="522"/>
      <c r="M244" s="522"/>
      <c r="N244" s="522"/>
      <c r="O244" s="522"/>
      <c r="P244" s="523"/>
      <c r="Q244" s="104">
        <v>1</v>
      </c>
      <c r="R244" s="258"/>
      <c r="S244" s="259"/>
      <c r="T244" s="259"/>
      <c r="U244" s="259"/>
      <c r="V244" s="259"/>
      <c r="W244" s="259"/>
      <c r="X244" s="259"/>
      <c r="Y244" s="259"/>
      <c r="Z244" s="260"/>
    </row>
    <row r="245" spans="1:26" s="1" customFormat="1" ht="22.5" customHeight="1" x14ac:dyDescent="0.2">
      <c r="A245" s="5"/>
      <c r="B245" s="102" t="s">
        <v>79</v>
      </c>
      <c r="C245" s="573" t="s">
        <v>3172</v>
      </c>
      <c r="D245" s="560"/>
      <c r="E245" s="560"/>
      <c r="F245" s="560"/>
      <c r="G245" s="672"/>
      <c r="H245" s="44" t="s">
        <v>57</v>
      </c>
      <c r="I245" s="669" t="s">
        <v>3177</v>
      </c>
      <c r="J245" s="670" t="s">
        <v>1506</v>
      </c>
      <c r="K245" s="670" t="s">
        <v>1506</v>
      </c>
      <c r="L245" s="670" t="s">
        <v>1506</v>
      </c>
      <c r="M245" s="670" t="s">
        <v>1506</v>
      </c>
      <c r="N245" s="670" t="s">
        <v>1506</v>
      </c>
      <c r="O245" s="670" t="s">
        <v>1506</v>
      </c>
      <c r="P245" s="671" t="s">
        <v>1506</v>
      </c>
      <c r="Q245" s="104">
        <v>1</v>
      </c>
      <c r="R245" s="258"/>
      <c r="S245" s="259"/>
      <c r="T245" s="259"/>
      <c r="U245" s="259"/>
      <c r="V245" s="259"/>
      <c r="W245" s="259"/>
      <c r="X245" s="259"/>
      <c r="Y245" s="259"/>
      <c r="Z245" s="260"/>
    </row>
    <row r="246" spans="1:26" s="1" customFormat="1" ht="58.5" customHeight="1" x14ac:dyDescent="0.2">
      <c r="A246" s="5"/>
      <c r="B246" s="102" t="s">
        <v>82</v>
      </c>
      <c r="C246" s="573" t="s">
        <v>3174</v>
      </c>
      <c r="D246" s="560"/>
      <c r="E246" s="560"/>
      <c r="F246" s="560"/>
      <c r="G246" s="672"/>
      <c r="H246" s="44" t="s">
        <v>57</v>
      </c>
      <c r="I246" s="669" t="s">
        <v>3178</v>
      </c>
      <c r="J246" s="670" t="s">
        <v>1507</v>
      </c>
      <c r="K246" s="670" t="s">
        <v>1507</v>
      </c>
      <c r="L246" s="670" t="s">
        <v>1507</v>
      </c>
      <c r="M246" s="670" t="s">
        <v>1507</v>
      </c>
      <c r="N246" s="670" t="s">
        <v>1507</v>
      </c>
      <c r="O246" s="670" t="s">
        <v>1507</v>
      </c>
      <c r="P246" s="671" t="s">
        <v>1507</v>
      </c>
      <c r="Q246" s="104">
        <v>1</v>
      </c>
      <c r="R246" s="258"/>
      <c r="S246" s="259"/>
      <c r="T246" s="259"/>
      <c r="U246" s="259"/>
      <c r="V246" s="259"/>
      <c r="W246" s="259"/>
      <c r="X246" s="259"/>
      <c r="Y246" s="259"/>
      <c r="Z246" s="260"/>
    </row>
    <row r="247" spans="1:26" s="1" customFormat="1" ht="21" customHeight="1" x14ac:dyDescent="0.2">
      <c r="A247" s="5"/>
      <c r="B247" s="102" t="s">
        <v>2500</v>
      </c>
      <c r="C247" s="573" t="s">
        <v>1508</v>
      </c>
      <c r="D247" s="560"/>
      <c r="E247" s="560"/>
      <c r="F247" s="560"/>
      <c r="G247" s="672"/>
      <c r="H247" s="44" t="s">
        <v>57</v>
      </c>
      <c r="I247" s="669" t="s">
        <v>444</v>
      </c>
      <c r="J247" s="670" t="s">
        <v>1425</v>
      </c>
      <c r="K247" s="670" t="s">
        <v>1425</v>
      </c>
      <c r="L247" s="670" t="s">
        <v>1425</v>
      </c>
      <c r="M247" s="670" t="s">
        <v>1425</v>
      </c>
      <c r="N247" s="670" t="s">
        <v>1425</v>
      </c>
      <c r="O247" s="670" t="s">
        <v>1425</v>
      </c>
      <c r="P247" s="671" t="s">
        <v>1425</v>
      </c>
      <c r="Q247" s="104">
        <v>1</v>
      </c>
      <c r="R247" s="258"/>
      <c r="S247" s="259"/>
      <c r="T247" s="259"/>
      <c r="U247" s="259"/>
      <c r="V247" s="259"/>
      <c r="W247" s="259"/>
      <c r="X247" s="259"/>
      <c r="Y247" s="259"/>
      <c r="Z247" s="260"/>
    </row>
    <row r="248" spans="1:26" s="1" customFormat="1" ht="35.25" customHeight="1" x14ac:dyDescent="0.2">
      <c r="A248" s="5"/>
      <c r="B248" s="102" t="s">
        <v>2501</v>
      </c>
      <c r="C248" s="573" t="s">
        <v>3179</v>
      </c>
      <c r="D248" s="560"/>
      <c r="E248" s="560"/>
      <c r="F248" s="560"/>
      <c r="G248" s="672"/>
      <c r="H248" s="44"/>
      <c r="I248" s="669" t="s">
        <v>3180</v>
      </c>
      <c r="J248" s="670" t="s">
        <v>1509</v>
      </c>
      <c r="K248" s="670" t="s">
        <v>1509</v>
      </c>
      <c r="L248" s="670" t="s">
        <v>1509</v>
      </c>
      <c r="M248" s="670" t="s">
        <v>1509</v>
      </c>
      <c r="N248" s="670" t="s">
        <v>1509</v>
      </c>
      <c r="O248" s="670" t="s">
        <v>1509</v>
      </c>
      <c r="P248" s="671" t="s">
        <v>1509</v>
      </c>
      <c r="Q248" s="104">
        <v>1</v>
      </c>
      <c r="R248" s="258"/>
      <c r="S248" s="259"/>
      <c r="T248" s="259"/>
      <c r="U248" s="259"/>
      <c r="V248" s="259"/>
      <c r="W248" s="259"/>
      <c r="X248" s="259"/>
      <c r="Y248" s="259"/>
      <c r="Z248" s="260"/>
    </row>
    <row r="249" spans="1:26" s="1" customFormat="1" ht="21.75" customHeight="1" x14ac:dyDescent="0.2">
      <c r="A249" s="5"/>
      <c r="B249" s="102" t="s">
        <v>2502</v>
      </c>
      <c r="C249" s="573" t="s">
        <v>1866</v>
      </c>
      <c r="D249" s="560"/>
      <c r="E249" s="560"/>
      <c r="F249" s="560"/>
      <c r="G249" s="672"/>
      <c r="H249" s="44" t="s">
        <v>57</v>
      </c>
      <c r="I249" s="669" t="s">
        <v>1510</v>
      </c>
      <c r="J249" s="670" t="s">
        <v>1511</v>
      </c>
      <c r="K249" s="670" t="s">
        <v>1511</v>
      </c>
      <c r="L249" s="670" t="s">
        <v>1511</v>
      </c>
      <c r="M249" s="670" t="s">
        <v>1511</v>
      </c>
      <c r="N249" s="670" t="s">
        <v>1511</v>
      </c>
      <c r="O249" s="670" t="s">
        <v>1511</v>
      </c>
      <c r="P249" s="671" t="s">
        <v>1511</v>
      </c>
      <c r="Q249" s="104">
        <v>1</v>
      </c>
      <c r="R249" s="258"/>
      <c r="S249" s="259"/>
      <c r="T249" s="259"/>
      <c r="U249" s="259"/>
      <c r="V249" s="259"/>
      <c r="W249" s="259"/>
      <c r="X249" s="259"/>
      <c r="Y249" s="259"/>
      <c r="Z249" s="260"/>
    </row>
    <row r="250" spans="1:26" s="1" customFormat="1" ht="47.25" customHeight="1" x14ac:dyDescent="0.2">
      <c r="A250" s="5"/>
      <c r="B250" s="102" t="s">
        <v>2503</v>
      </c>
      <c r="C250" s="573" t="s">
        <v>1867</v>
      </c>
      <c r="D250" s="560"/>
      <c r="E250" s="560"/>
      <c r="F250" s="560"/>
      <c r="G250" s="672"/>
      <c r="H250" s="44"/>
      <c r="I250" s="669" t="s">
        <v>3181</v>
      </c>
      <c r="J250" s="670" t="s">
        <v>1512</v>
      </c>
      <c r="K250" s="670" t="s">
        <v>1512</v>
      </c>
      <c r="L250" s="670" t="s">
        <v>1512</v>
      </c>
      <c r="M250" s="670" t="s">
        <v>1512</v>
      </c>
      <c r="N250" s="670" t="s">
        <v>1512</v>
      </c>
      <c r="O250" s="670" t="s">
        <v>1512</v>
      </c>
      <c r="P250" s="671" t="s">
        <v>1512</v>
      </c>
      <c r="Q250" s="104">
        <v>1</v>
      </c>
      <c r="R250" s="258"/>
      <c r="S250" s="259"/>
      <c r="T250" s="259"/>
      <c r="U250" s="259"/>
      <c r="V250" s="259"/>
      <c r="W250" s="259"/>
      <c r="X250" s="259"/>
      <c r="Y250" s="259"/>
      <c r="Z250" s="260"/>
    </row>
    <row r="251" spans="1:26" s="1" customFormat="1" ht="27.75" customHeight="1" x14ac:dyDescent="0.2">
      <c r="A251" s="5"/>
      <c r="B251" s="558" t="s">
        <v>92</v>
      </c>
      <c r="C251" s="559"/>
      <c r="D251" s="559"/>
      <c r="E251" s="559"/>
      <c r="F251" s="559"/>
      <c r="G251" s="559"/>
      <c r="H251" s="559"/>
      <c r="I251" s="559"/>
      <c r="J251" s="559"/>
      <c r="K251" s="559"/>
      <c r="L251" s="559"/>
      <c r="M251" s="559"/>
      <c r="N251" s="559"/>
      <c r="O251" s="559"/>
      <c r="P251" s="559"/>
      <c r="Q251" s="7">
        <f>COUNTIF(Q233:Q250,"N/A")</f>
        <v>0</v>
      </c>
      <c r="R251" s="567"/>
      <c r="S251" s="567"/>
      <c r="T251" s="567"/>
      <c r="U251" s="567"/>
      <c r="V251" s="567"/>
      <c r="W251" s="567"/>
      <c r="X251" s="567"/>
      <c r="Y251" s="567"/>
      <c r="Z251" s="567"/>
    </row>
    <row r="252" spans="1:26" s="1" customFormat="1" ht="27.75" customHeight="1" x14ac:dyDescent="0.2">
      <c r="A252" s="5"/>
      <c r="B252" s="558" t="s">
        <v>812</v>
      </c>
      <c r="C252" s="559"/>
      <c r="D252" s="559"/>
      <c r="E252" s="559"/>
      <c r="F252" s="559"/>
      <c r="G252" s="559"/>
      <c r="H252" s="559"/>
      <c r="I252" s="559"/>
      <c r="J252" s="559"/>
      <c r="K252" s="559"/>
      <c r="L252" s="559"/>
      <c r="M252" s="559"/>
      <c r="N252" s="559"/>
      <c r="O252" s="559"/>
      <c r="P252" s="559"/>
      <c r="Q252" s="7">
        <f>COUNTIFS(H233:H250,"M",Q233:Q250,"N/A")</f>
        <v>0</v>
      </c>
      <c r="R252" s="567"/>
      <c r="S252" s="567"/>
      <c r="T252" s="567"/>
      <c r="U252" s="567"/>
      <c r="V252" s="567"/>
      <c r="W252" s="567"/>
      <c r="X252" s="567"/>
      <c r="Y252" s="567"/>
      <c r="Z252" s="567"/>
    </row>
    <row r="253" spans="1:26" s="1" customFormat="1" ht="27.75" customHeight="1" x14ac:dyDescent="0.2">
      <c r="A253" s="5"/>
      <c r="B253" s="558" t="s">
        <v>813</v>
      </c>
      <c r="C253" s="559"/>
      <c r="D253" s="559"/>
      <c r="E253" s="559"/>
      <c r="F253" s="559"/>
      <c r="G253" s="559"/>
      <c r="H253" s="559"/>
      <c r="I253" s="559"/>
      <c r="J253" s="559"/>
      <c r="K253" s="559"/>
      <c r="L253" s="559"/>
      <c r="M253" s="559"/>
      <c r="N253" s="559"/>
      <c r="O253" s="559"/>
      <c r="P253" s="559"/>
      <c r="Q253" s="7">
        <f>COUNTIFS(H233:H250,"M",Q233:Q250,"1")</f>
        <v>6</v>
      </c>
      <c r="R253" s="567"/>
      <c r="S253" s="567"/>
      <c r="T253" s="567"/>
      <c r="U253" s="567"/>
      <c r="V253" s="567"/>
      <c r="W253" s="567"/>
      <c r="X253" s="567"/>
      <c r="Y253" s="567"/>
      <c r="Z253" s="567"/>
    </row>
    <row r="254" spans="1:26" s="1" customFormat="1" ht="27.75" customHeight="1" x14ac:dyDescent="0.2">
      <c r="A254" s="5"/>
      <c r="B254" s="262" t="s">
        <v>93</v>
      </c>
      <c r="C254" s="263"/>
      <c r="D254" s="263"/>
      <c r="E254" s="263"/>
      <c r="F254" s="263"/>
      <c r="G254" s="263"/>
      <c r="H254" s="263"/>
      <c r="I254" s="263"/>
      <c r="J254" s="263"/>
      <c r="K254" s="263"/>
      <c r="L254" s="263"/>
      <c r="M254" s="263"/>
      <c r="N254" s="263"/>
      <c r="O254" s="263"/>
      <c r="P254" s="263"/>
      <c r="Q254" s="7">
        <f>SUM(Q233:Q250)</f>
        <v>16</v>
      </c>
      <c r="R254" s="567"/>
      <c r="S254" s="567"/>
      <c r="T254" s="567"/>
      <c r="U254" s="567"/>
      <c r="V254" s="567"/>
      <c r="W254" s="567"/>
      <c r="X254" s="567"/>
      <c r="Y254" s="567"/>
      <c r="Z254" s="567"/>
    </row>
    <row r="255" spans="1:26" s="1" customFormat="1" ht="21" customHeight="1" x14ac:dyDescent="0.2">
      <c r="A255" s="5"/>
      <c r="B255" s="101" t="s">
        <v>2504</v>
      </c>
      <c r="C255" s="574" t="s">
        <v>1513</v>
      </c>
      <c r="D255" s="575"/>
      <c r="E255" s="575"/>
      <c r="F255" s="575"/>
      <c r="G255" s="575"/>
      <c r="H255" s="575"/>
      <c r="I255" s="575"/>
      <c r="J255" s="575"/>
      <c r="K255" s="575"/>
      <c r="L255" s="575"/>
      <c r="M255" s="575"/>
      <c r="N255" s="575"/>
      <c r="O255" s="575"/>
      <c r="P255" s="576"/>
      <c r="Q255" s="108"/>
      <c r="R255" s="665"/>
      <c r="S255" s="663"/>
      <c r="T255" s="663"/>
      <c r="U255" s="663"/>
      <c r="V255" s="663"/>
      <c r="W255" s="663"/>
      <c r="X255" s="663"/>
      <c r="Y255" s="663"/>
      <c r="Z255" s="664"/>
    </row>
    <row r="256" spans="1:26" s="1" customFormat="1" ht="21" customHeight="1" x14ac:dyDescent="0.2">
      <c r="A256" s="5"/>
      <c r="B256" s="101" t="s">
        <v>2505</v>
      </c>
      <c r="C256" s="574" t="s">
        <v>1333</v>
      </c>
      <c r="D256" s="575"/>
      <c r="E256" s="575"/>
      <c r="F256" s="575"/>
      <c r="G256" s="575"/>
      <c r="H256" s="575"/>
      <c r="I256" s="575"/>
      <c r="J256" s="575"/>
      <c r="K256" s="575"/>
      <c r="L256" s="575"/>
      <c r="M256" s="575"/>
      <c r="N256" s="575"/>
      <c r="O256" s="575"/>
      <c r="P256" s="576"/>
      <c r="Q256" s="108"/>
      <c r="R256" s="665"/>
      <c r="S256" s="663"/>
      <c r="T256" s="663"/>
      <c r="U256" s="663"/>
      <c r="V256" s="663"/>
      <c r="W256" s="663"/>
      <c r="X256" s="663"/>
      <c r="Y256" s="663"/>
      <c r="Z256" s="664"/>
    </row>
    <row r="257" spans="1:26" s="1" customFormat="1" ht="62.25" customHeight="1" x14ac:dyDescent="0.2">
      <c r="A257" s="5"/>
      <c r="B257" s="102" t="s">
        <v>2506</v>
      </c>
      <c r="C257" s="573" t="s">
        <v>1514</v>
      </c>
      <c r="D257" s="560"/>
      <c r="E257" s="560"/>
      <c r="F257" s="560"/>
      <c r="G257" s="103"/>
      <c r="H257" s="44"/>
      <c r="I257" s="669" t="s">
        <v>2002</v>
      </c>
      <c r="J257" s="670" t="s">
        <v>1515</v>
      </c>
      <c r="K257" s="670" t="s">
        <v>1515</v>
      </c>
      <c r="L257" s="670" t="s">
        <v>1515</v>
      </c>
      <c r="M257" s="670" t="s">
        <v>1515</v>
      </c>
      <c r="N257" s="670" t="s">
        <v>1515</v>
      </c>
      <c r="O257" s="670" t="s">
        <v>1515</v>
      </c>
      <c r="P257" s="671" t="s">
        <v>1515</v>
      </c>
      <c r="Q257" s="104">
        <v>1</v>
      </c>
      <c r="R257" s="258"/>
      <c r="S257" s="259"/>
      <c r="T257" s="259"/>
      <c r="U257" s="259"/>
      <c r="V257" s="259"/>
      <c r="W257" s="259"/>
      <c r="X257" s="259"/>
      <c r="Y257" s="259"/>
      <c r="Z257" s="260"/>
    </row>
    <row r="258" spans="1:26" s="1" customFormat="1" ht="27.75" customHeight="1" x14ac:dyDescent="0.2">
      <c r="A258" s="5"/>
      <c r="B258" s="558" t="s">
        <v>92</v>
      </c>
      <c r="C258" s="559"/>
      <c r="D258" s="559"/>
      <c r="E258" s="559"/>
      <c r="F258" s="559"/>
      <c r="G258" s="559"/>
      <c r="H258" s="559"/>
      <c r="I258" s="559"/>
      <c r="J258" s="559"/>
      <c r="K258" s="559"/>
      <c r="L258" s="559"/>
      <c r="M258" s="559"/>
      <c r="N258" s="559"/>
      <c r="O258" s="559"/>
      <c r="P258" s="559"/>
      <c r="Q258" s="7">
        <f>COUNTIF(Q257,"N/A")</f>
        <v>0</v>
      </c>
      <c r="R258" s="567"/>
      <c r="S258" s="567"/>
      <c r="T258" s="567"/>
      <c r="U258" s="567"/>
      <c r="V258" s="567"/>
      <c r="W258" s="567"/>
      <c r="X258" s="567"/>
      <c r="Y258" s="567"/>
      <c r="Z258" s="567"/>
    </row>
    <row r="259" spans="1:26" s="1" customFormat="1" ht="27.75" customHeight="1" x14ac:dyDescent="0.2">
      <c r="A259" s="5"/>
      <c r="B259" s="558" t="s">
        <v>812</v>
      </c>
      <c r="C259" s="559"/>
      <c r="D259" s="559"/>
      <c r="E259" s="559"/>
      <c r="F259" s="559"/>
      <c r="G259" s="559"/>
      <c r="H259" s="559"/>
      <c r="I259" s="559"/>
      <c r="J259" s="559"/>
      <c r="K259" s="559"/>
      <c r="L259" s="559"/>
      <c r="M259" s="559"/>
      <c r="N259" s="559"/>
      <c r="O259" s="559"/>
      <c r="P259" s="559"/>
      <c r="Q259" s="7">
        <f>COUNTIFS(H257,"M",Q257,"N/A")</f>
        <v>0</v>
      </c>
      <c r="R259" s="567"/>
      <c r="S259" s="567"/>
      <c r="T259" s="567"/>
      <c r="U259" s="567"/>
      <c r="V259" s="567"/>
      <c r="W259" s="567"/>
      <c r="X259" s="567"/>
      <c r="Y259" s="567"/>
      <c r="Z259" s="567"/>
    </row>
    <row r="260" spans="1:26" s="1" customFormat="1" ht="27.75" customHeight="1" x14ac:dyDescent="0.2">
      <c r="A260" s="5"/>
      <c r="B260" s="558" t="s">
        <v>813</v>
      </c>
      <c r="C260" s="559"/>
      <c r="D260" s="559"/>
      <c r="E260" s="559"/>
      <c r="F260" s="559"/>
      <c r="G260" s="559"/>
      <c r="H260" s="559"/>
      <c r="I260" s="559"/>
      <c r="J260" s="559"/>
      <c r="K260" s="559"/>
      <c r="L260" s="559"/>
      <c r="M260" s="559"/>
      <c r="N260" s="559"/>
      <c r="O260" s="559"/>
      <c r="P260" s="559"/>
      <c r="Q260" s="7">
        <f>COUNTIFS(H257,"M",Q257,"1")</f>
        <v>0</v>
      </c>
      <c r="R260" s="567"/>
      <c r="S260" s="567"/>
      <c r="T260" s="567"/>
      <c r="U260" s="567"/>
      <c r="V260" s="567"/>
      <c r="W260" s="567"/>
      <c r="X260" s="567"/>
      <c r="Y260" s="567"/>
      <c r="Z260" s="567"/>
    </row>
    <row r="261" spans="1:26" s="1" customFormat="1" ht="27.75" customHeight="1" x14ac:dyDescent="0.2">
      <c r="A261" s="5"/>
      <c r="B261" s="262" t="s">
        <v>93</v>
      </c>
      <c r="C261" s="263"/>
      <c r="D261" s="263"/>
      <c r="E261" s="263"/>
      <c r="F261" s="263"/>
      <c r="G261" s="263"/>
      <c r="H261" s="263"/>
      <c r="I261" s="263"/>
      <c r="J261" s="263"/>
      <c r="K261" s="263"/>
      <c r="L261" s="263"/>
      <c r="M261" s="263"/>
      <c r="N261" s="263"/>
      <c r="O261" s="263"/>
      <c r="P261" s="263"/>
      <c r="Q261" s="7">
        <f>SUM(Q257)</f>
        <v>1</v>
      </c>
      <c r="R261" s="567"/>
      <c r="S261" s="567"/>
      <c r="T261" s="567"/>
      <c r="U261" s="567"/>
      <c r="V261" s="567"/>
      <c r="W261" s="567"/>
      <c r="X261" s="567"/>
      <c r="Y261" s="567"/>
      <c r="Z261" s="567"/>
    </row>
    <row r="262" spans="1:26" s="1" customFormat="1" ht="21.75" customHeight="1" x14ac:dyDescent="0.2">
      <c r="A262" s="5"/>
      <c r="B262" s="101" t="s">
        <v>2507</v>
      </c>
      <c r="C262" s="574" t="s">
        <v>1334</v>
      </c>
      <c r="D262" s="575"/>
      <c r="E262" s="575"/>
      <c r="F262" s="575"/>
      <c r="G262" s="575"/>
      <c r="H262" s="575"/>
      <c r="I262" s="575"/>
      <c r="J262" s="575"/>
      <c r="K262" s="575"/>
      <c r="L262" s="575"/>
      <c r="M262" s="575"/>
      <c r="N262" s="575"/>
      <c r="O262" s="575"/>
      <c r="P262" s="576"/>
      <c r="Q262" s="108"/>
      <c r="R262" s="665"/>
      <c r="S262" s="663"/>
      <c r="T262" s="663"/>
      <c r="U262" s="663"/>
      <c r="V262" s="663"/>
      <c r="W262" s="663"/>
      <c r="X262" s="663"/>
      <c r="Y262" s="663"/>
      <c r="Z262" s="664"/>
    </row>
    <row r="263" spans="1:26" s="1" customFormat="1" ht="62.25" customHeight="1" x14ac:dyDescent="0.2">
      <c r="A263" s="5"/>
      <c r="B263" s="102" t="s">
        <v>2508</v>
      </c>
      <c r="C263" s="573" t="s">
        <v>499</v>
      </c>
      <c r="D263" s="560"/>
      <c r="E263" s="560"/>
      <c r="F263" s="560"/>
      <c r="G263" s="672"/>
      <c r="H263" s="44"/>
      <c r="I263" s="669" t="s">
        <v>1516</v>
      </c>
      <c r="J263" s="670" t="s">
        <v>1516</v>
      </c>
      <c r="K263" s="670" t="s">
        <v>1516</v>
      </c>
      <c r="L263" s="670" t="s">
        <v>1516</v>
      </c>
      <c r="M263" s="670" t="s">
        <v>1516</v>
      </c>
      <c r="N263" s="670" t="s">
        <v>1516</v>
      </c>
      <c r="O263" s="670" t="s">
        <v>1516</v>
      </c>
      <c r="P263" s="671" t="s">
        <v>1516</v>
      </c>
      <c r="Q263" s="104">
        <v>1</v>
      </c>
      <c r="R263" s="258"/>
      <c r="S263" s="259"/>
      <c r="T263" s="259"/>
      <c r="U263" s="259"/>
      <c r="V263" s="259"/>
      <c r="W263" s="259"/>
      <c r="X263" s="259"/>
      <c r="Y263" s="259"/>
      <c r="Z263" s="260"/>
    </row>
    <row r="264" spans="1:26" s="1" customFormat="1" ht="135" customHeight="1" x14ac:dyDescent="0.2">
      <c r="A264" s="5"/>
      <c r="B264" s="102" t="s">
        <v>2509</v>
      </c>
      <c r="C264" s="573" t="s">
        <v>1868</v>
      </c>
      <c r="D264" s="560"/>
      <c r="E264" s="560"/>
      <c r="F264" s="560"/>
      <c r="G264" s="672"/>
      <c r="H264" s="44"/>
      <c r="I264" s="669" t="s">
        <v>1517</v>
      </c>
      <c r="J264" s="670" t="s">
        <v>1517</v>
      </c>
      <c r="K264" s="670" t="s">
        <v>1517</v>
      </c>
      <c r="L264" s="670" t="s">
        <v>1517</v>
      </c>
      <c r="M264" s="670" t="s">
        <v>1517</v>
      </c>
      <c r="N264" s="670" t="s">
        <v>1517</v>
      </c>
      <c r="O264" s="670" t="s">
        <v>1517</v>
      </c>
      <c r="P264" s="671" t="s">
        <v>1517</v>
      </c>
      <c r="Q264" s="104">
        <v>1</v>
      </c>
      <c r="R264" s="258"/>
      <c r="S264" s="259"/>
      <c r="T264" s="259"/>
      <c r="U264" s="259"/>
      <c r="V264" s="259"/>
      <c r="W264" s="259"/>
      <c r="X264" s="259"/>
      <c r="Y264" s="259"/>
      <c r="Z264" s="260"/>
    </row>
    <row r="265" spans="1:26" s="1" customFormat="1" ht="61.5" customHeight="1" x14ac:dyDescent="0.2">
      <c r="A265" s="5"/>
      <c r="B265" s="102" t="s">
        <v>2510</v>
      </c>
      <c r="C265" s="573" t="s">
        <v>1518</v>
      </c>
      <c r="D265" s="560"/>
      <c r="E265" s="560"/>
      <c r="F265" s="560"/>
      <c r="G265" s="672"/>
      <c r="H265" s="44"/>
      <c r="I265" s="669" t="s">
        <v>1519</v>
      </c>
      <c r="J265" s="670" t="s">
        <v>1519</v>
      </c>
      <c r="K265" s="670" t="s">
        <v>1519</v>
      </c>
      <c r="L265" s="670" t="s">
        <v>1519</v>
      </c>
      <c r="M265" s="670" t="s">
        <v>1519</v>
      </c>
      <c r="N265" s="670" t="s">
        <v>1519</v>
      </c>
      <c r="O265" s="670" t="s">
        <v>1519</v>
      </c>
      <c r="P265" s="671" t="s">
        <v>1519</v>
      </c>
      <c r="Q265" s="104">
        <v>1</v>
      </c>
      <c r="R265" s="258"/>
      <c r="S265" s="259"/>
      <c r="T265" s="259"/>
      <c r="U265" s="259"/>
      <c r="V265" s="259"/>
      <c r="W265" s="259"/>
      <c r="X265" s="259"/>
      <c r="Y265" s="259"/>
      <c r="Z265" s="260"/>
    </row>
    <row r="266" spans="1:26" s="1" customFormat="1" ht="36" customHeight="1" x14ac:dyDescent="0.2">
      <c r="A266" s="5"/>
      <c r="B266" s="102" t="s">
        <v>2511</v>
      </c>
      <c r="C266" s="573" t="s">
        <v>1520</v>
      </c>
      <c r="D266" s="560"/>
      <c r="E266" s="560"/>
      <c r="F266" s="560"/>
      <c r="G266" s="672"/>
      <c r="H266" s="44"/>
      <c r="I266" s="669" t="s">
        <v>3182</v>
      </c>
      <c r="J266" s="670" t="s">
        <v>1521</v>
      </c>
      <c r="K266" s="670" t="s">
        <v>1521</v>
      </c>
      <c r="L266" s="670" t="s">
        <v>1521</v>
      </c>
      <c r="M266" s="670" t="s">
        <v>1521</v>
      </c>
      <c r="N266" s="670" t="s">
        <v>1521</v>
      </c>
      <c r="O266" s="670" t="s">
        <v>1521</v>
      </c>
      <c r="P266" s="671" t="s">
        <v>1521</v>
      </c>
      <c r="Q266" s="104">
        <v>1</v>
      </c>
      <c r="R266" s="258"/>
      <c r="S266" s="259"/>
      <c r="T266" s="259"/>
      <c r="U266" s="259"/>
      <c r="V266" s="259"/>
      <c r="W266" s="259"/>
      <c r="X266" s="259"/>
      <c r="Y266" s="259"/>
      <c r="Z266" s="260"/>
    </row>
    <row r="267" spans="1:26" s="1" customFormat="1" ht="63.75" customHeight="1" x14ac:dyDescent="0.2">
      <c r="A267" s="5"/>
      <c r="B267" s="102" t="s">
        <v>2512</v>
      </c>
      <c r="C267" s="573" t="s">
        <v>1522</v>
      </c>
      <c r="D267" s="560"/>
      <c r="E267" s="560"/>
      <c r="F267" s="560"/>
      <c r="G267" s="672"/>
      <c r="H267" s="44"/>
      <c r="I267" s="669" t="s">
        <v>3183</v>
      </c>
      <c r="J267" s="670" t="s">
        <v>1523</v>
      </c>
      <c r="K267" s="670" t="s">
        <v>1523</v>
      </c>
      <c r="L267" s="670" t="s">
        <v>1523</v>
      </c>
      <c r="M267" s="670" t="s">
        <v>1523</v>
      </c>
      <c r="N267" s="670" t="s">
        <v>1523</v>
      </c>
      <c r="O267" s="670" t="s">
        <v>1523</v>
      </c>
      <c r="P267" s="671" t="s">
        <v>1523</v>
      </c>
      <c r="Q267" s="104">
        <v>1</v>
      </c>
      <c r="R267" s="258"/>
      <c r="S267" s="259"/>
      <c r="T267" s="259"/>
      <c r="U267" s="259"/>
      <c r="V267" s="259"/>
      <c r="W267" s="259"/>
      <c r="X267" s="259"/>
      <c r="Y267" s="259"/>
      <c r="Z267" s="260"/>
    </row>
    <row r="268" spans="1:26" s="1" customFormat="1" ht="27.75" customHeight="1" x14ac:dyDescent="0.2">
      <c r="A268" s="5"/>
      <c r="B268" s="558" t="s">
        <v>92</v>
      </c>
      <c r="C268" s="559"/>
      <c r="D268" s="559"/>
      <c r="E268" s="559"/>
      <c r="F268" s="559"/>
      <c r="G268" s="559"/>
      <c r="H268" s="559"/>
      <c r="I268" s="559"/>
      <c r="J268" s="559"/>
      <c r="K268" s="559"/>
      <c r="L268" s="559"/>
      <c r="M268" s="559"/>
      <c r="N268" s="559"/>
      <c r="O268" s="559"/>
      <c r="P268" s="559"/>
      <c r="Q268" s="7">
        <f>COUNTIF(Q263:Q267,"N/A")</f>
        <v>0</v>
      </c>
      <c r="R268" s="567"/>
      <c r="S268" s="567"/>
      <c r="T268" s="567"/>
      <c r="U268" s="567"/>
      <c r="V268" s="567"/>
      <c r="W268" s="567"/>
      <c r="X268" s="567"/>
      <c r="Y268" s="567"/>
      <c r="Z268" s="567"/>
    </row>
    <row r="269" spans="1:26" s="1" customFormat="1" ht="27.75" customHeight="1" x14ac:dyDescent="0.2">
      <c r="A269" s="5"/>
      <c r="B269" s="558" t="s">
        <v>812</v>
      </c>
      <c r="C269" s="559"/>
      <c r="D269" s="559"/>
      <c r="E269" s="559"/>
      <c r="F269" s="559"/>
      <c r="G269" s="559"/>
      <c r="H269" s="559"/>
      <c r="I269" s="559"/>
      <c r="J269" s="559"/>
      <c r="K269" s="559"/>
      <c r="L269" s="559"/>
      <c r="M269" s="559"/>
      <c r="N269" s="559"/>
      <c r="O269" s="559"/>
      <c r="P269" s="559"/>
      <c r="Q269" s="7">
        <f>COUNTIFS(H263:H267,"M",Q263:Q267,"N/A")</f>
        <v>0</v>
      </c>
      <c r="R269" s="567"/>
      <c r="S269" s="567"/>
      <c r="T269" s="567"/>
      <c r="U269" s="567"/>
      <c r="V269" s="567"/>
      <c r="W269" s="567"/>
      <c r="X269" s="567"/>
      <c r="Y269" s="567"/>
      <c r="Z269" s="567"/>
    </row>
    <row r="270" spans="1:26" s="1" customFormat="1" ht="27.75" customHeight="1" x14ac:dyDescent="0.2">
      <c r="A270" s="5"/>
      <c r="B270" s="558" t="s">
        <v>813</v>
      </c>
      <c r="C270" s="559"/>
      <c r="D270" s="559"/>
      <c r="E270" s="559"/>
      <c r="F270" s="559"/>
      <c r="G270" s="559"/>
      <c r="H270" s="559"/>
      <c r="I270" s="559"/>
      <c r="J270" s="559"/>
      <c r="K270" s="559"/>
      <c r="L270" s="559"/>
      <c r="M270" s="559"/>
      <c r="N270" s="559"/>
      <c r="O270" s="559"/>
      <c r="P270" s="559"/>
      <c r="Q270" s="7">
        <f>COUNTIFS(H263:H267,"M",Q263:Q267,"1")</f>
        <v>0</v>
      </c>
      <c r="R270" s="567"/>
      <c r="S270" s="567"/>
      <c r="T270" s="567"/>
      <c r="U270" s="567"/>
      <c r="V270" s="567"/>
      <c r="W270" s="567"/>
      <c r="X270" s="567"/>
      <c r="Y270" s="567"/>
      <c r="Z270" s="567"/>
    </row>
    <row r="271" spans="1:26" s="1" customFormat="1" ht="27.75" customHeight="1" x14ac:dyDescent="0.2">
      <c r="A271" s="5"/>
      <c r="B271" s="262" t="s">
        <v>93</v>
      </c>
      <c r="C271" s="263"/>
      <c r="D271" s="263"/>
      <c r="E271" s="263"/>
      <c r="F271" s="263"/>
      <c r="G271" s="263"/>
      <c r="H271" s="263"/>
      <c r="I271" s="263"/>
      <c r="J271" s="263"/>
      <c r="K271" s="263"/>
      <c r="L271" s="263"/>
      <c r="M271" s="263"/>
      <c r="N271" s="263"/>
      <c r="O271" s="263"/>
      <c r="P271" s="263"/>
      <c r="Q271" s="7">
        <f>SUM(Q263:Q267)</f>
        <v>5</v>
      </c>
      <c r="R271" s="567"/>
      <c r="S271" s="567"/>
      <c r="T271" s="567"/>
      <c r="U271" s="567"/>
      <c r="V271" s="567"/>
      <c r="W271" s="567"/>
      <c r="X271" s="567"/>
      <c r="Y271" s="567"/>
      <c r="Z271" s="567"/>
    </row>
    <row r="272" spans="1:26" s="1" customFormat="1" ht="21.75" customHeight="1" x14ac:dyDescent="0.2">
      <c r="A272" s="5"/>
      <c r="B272" s="101" t="s">
        <v>2513</v>
      </c>
      <c r="C272" s="574" t="s">
        <v>820</v>
      </c>
      <c r="D272" s="575"/>
      <c r="E272" s="575"/>
      <c r="F272" s="575"/>
      <c r="G272" s="575"/>
      <c r="H272" s="575"/>
      <c r="I272" s="575"/>
      <c r="J272" s="575"/>
      <c r="K272" s="575"/>
      <c r="L272" s="575"/>
      <c r="M272" s="575"/>
      <c r="N272" s="575"/>
      <c r="O272" s="575"/>
      <c r="P272" s="575"/>
      <c r="Q272" s="204"/>
      <c r="R272" s="665"/>
      <c r="S272" s="663"/>
      <c r="T272" s="663"/>
      <c r="U272" s="663"/>
      <c r="V272" s="663"/>
      <c r="W272" s="663"/>
      <c r="X272" s="663"/>
      <c r="Y272" s="663"/>
      <c r="Z272" s="664"/>
    </row>
    <row r="273" spans="1:26" s="1" customFormat="1" ht="48" customHeight="1" x14ac:dyDescent="0.2">
      <c r="A273" s="5"/>
      <c r="B273" s="102" t="s">
        <v>2514</v>
      </c>
      <c r="C273" s="573" t="s">
        <v>1524</v>
      </c>
      <c r="D273" s="560"/>
      <c r="E273" s="560"/>
      <c r="F273" s="560"/>
      <c r="G273" s="672"/>
      <c r="H273" s="44"/>
      <c r="I273" s="669" t="s">
        <v>2825</v>
      </c>
      <c r="J273" s="670" t="s">
        <v>1525</v>
      </c>
      <c r="K273" s="670" t="s">
        <v>1525</v>
      </c>
      <c r="L273" s="670" t="s">
        <v>1525</v>
      </c>
      <c r="M273" s="670" t="s">
        <v>1525</v>
      </c>
      <c r="N273" s="670" t="s">
        <v>1525</v>
      </c>
      <c r="O273" s="670" t="s">
        <v>1525</v>
      </c>
      <c r="P273" s="671" t="s">
        <v>1525</v>
      </c>
      <c r="Q273" s="104">
        <v>1</v>
      </c>
      <c r="R273" s="258"/>
      <c r="S273" s="259"/>
      <c r="T273" s="259"/>
      <c r="U273" s="259"/>
      <c r="V273" s="259"/>
      <c r="W273" s="259"/>
      <c r="X273" s="259"/>
      <c r="Y273" s="259"/>
      <c r="Z273" s="260"/>
    </row>
    <row r="274" spans="1:26" s="1" customFormat="1" ht="60.75" customHeight="1" x14ac:dyDescent="0.2">
      <c r="A274" s="5"/>
      <c r="B274" s="102" t="s">
        <v>2515</v>
      </c>
      <c r="C274" s="573" t="s">
        <v>3413</v>
      </c>
      <c r="D274" s="560"/>
      <c r="E274" s="560"/>
      <c r="F274" s="560"/>
      <c r="G274" s="672"/>
      <c r="H274" s="44"/>
      <c r="I274" s="669" t="s">
        <v>3184</v>
      </c>
      <c r="J274" s="670" t="s">
        <v>1526</v>
      </c>
      <c r="K274" s="670" t="s">
        <v>1526</v>
      </c>
      <c r="L274" s="670" t="s">
        <v>1526</v>
      </c>
      <c r="M274" s="670" t="s">
        <v>1526</v>
      </c>
      <c r="N274" s="670" t="s">
        <v>1526</v>
      </c>
      <c r="O274" s="670" t="s">
        <v>1526</v>
      </c>
      <c r="P274" s="671" t="s">
        <v>1526</v>
      </c>
      <c r="Q274" s="104">
        <v>1</v>
      </c>
      <c r="R274" s="258"/>
      <c r="S274" s="259"/>
      <c r="T274" s="259"/>
      <c r="U274" s="259"/>
      <c r="V274" s="259"/>
      <c r="W274" s="259"/>
      <c r="X274" s="259"/>
      <c r="Y274" s="259"/>
      <c r="Z274" s="260"/>
    </row>
    <row r="275" spans="1:26" s="1" customFormat="1" ht="42.75" customHeight="1" x14ac:dyDescent="0.2">
      <c r="A275" s="5"/>
      <c r="B275" s="102" t="s">
        <v>55</v>
      </c>
      <c r="C275" s="573" t="s">
        <v>1527</v>
      </c>
      <c r="D275" s="560"/>
      <c r="E275" s="560"/>
      <c r="F275" s="560"/>
      <c r="G275" s="672"/>
      <c r="H275" s="44"/>
      <c r="I275" s="669" t="s">
        <v>1528</v>
      </c>
      <c r="J275" s="670" t="s">
        <v>1528</v>
      </c>
      <c r="K275" s="670" t="s">
        <v>1528</v>
      </c>
      <c r="L275" s="670" t="s">
        <v>1528</v>
      </c>
      <c r="M275" s="670" t="s">
        <v>1528</v>
      </c>
      <c r="N275" s="670" t="s">
        <v>1528</v>
      </c>
      <c r="O275" s="670" t="s">
        <v>1528</v>
      </c>
      <c r="P275" s="671" t="s">
        <v>1528</v>
      </c>
      <c r="Q275" s="104">
        <v>1</v>
      </c>
      <c r="R275" s="258"/>
      <c r="S275" s="259"/>
      <c r="T275" s="259"/>
      <c r="U275" s="259"/>
      <c r="V275" s="259"/>
      <c r="W275" s="259"/>
      <c r="X275" s="259"/>
      <c r="Y275" s="259"/>
      <c r="Z275" s="260"/>
    </row>
    <row r="276" spans="1:26" s="1" customFormat="1" ht="115.5" customHeight="1" x14ac:dyDescent="0.2">
      <c r="A276" s="5"/>
      <c r="B276" s="102" t="s">
        <v>58</v>
      </c>
      <c r="C276" s="573" t="s">
        <v>2003</v>
      </c>
      <c r="D276" s="560"/>
      <c r="E276" s="560"/>
      <c r="F276" s="560"/>
      <c r="G276" s="672"/>
      <c r="H276" s="44"/>
      <c r="I276" s="669" t="s">
        <v>3187</v>
      </c>
      <c r="J276" s="670" t="s">
        <v>934</v>
      </c>
      <c r="K276" s="670" t="s">
        <v>934</v>
      </c>
      <c r="L276" s="670" t="s">
        <v>934</v>
      </c>
      <c r="M276" s="670" t="s">
        <v>934</v>
      </c>
      <c r="N276" s="670" t="s">
        <v>934</v>
      </c>
      <c r="O276" s="670" t="s">
        <v>934</v>
      </c>
      <c r="P276" s="671" t="s">
        <v>934</v>
      </c>
      <c r="Q276" s="104">
        <v>1</v>
      </c>
      <c r="R276" s="258"/>
      <c r="S276" s="259"/>
      <c r="T276" s="259"/>
      <c r="U276" s="259"/>
      <c r="V276" s="259"/>
      <c r="W276" s="259"/>
      <c r="X276" s="259"/>
      <c r="Y276" s="259"/>
      <c r="Z276" s="260"/>
    </row>
    <row r="277" spans="1:26" s="1" customFormat="1" ht="63" customHeight="1" x14ac:dyDescent="0.2">
      <c r="A277" s="5"/>
      <c r="B277" s="102" t="s">
        <v>59</v>
      </c>
      <c r="C277" s="573" t="s">
        <v>1529</v>
      </c>
      <c r="D277" s="560"/>
      <c r="E277" s="560"/>
      <c r="F277" s="560"/>
      <c r="G277" s="672"/>
      <c r="H277" s="44"/>
      <c r="I277" s="669" t="s">
        <v>2129</v>
      </c>
      <c r="J277" s="670" t="s">
        <v>1530</v>
      </c>
      <c r="K277" s="670" t="s">
        <v>1530</v>
      </c>
      <c r="L277" s="670" t="s">
        <v>1530</v>
      </c>
      <c r="M277" s="670" t="s">
        <v>1530</v>
      </c>
      <c r="N277" s="670" t="s">
        <v>1530</v>
      </c>
      <c r="O277" s="670" t="s">
        <v>1530</v>
      </c>
      <c r="P277" s="671" t="s">
        <v>1530</v>
      </c>
      <c r="Q277" s="104">
        <v>1</v>
      </c>
      <c r="R277" s="258"/>
      <c r="S277" s="259"/>
      <c r="T277" s="259"/>
      <c r="U277" s="259"/>
      <c r="V277" s="259"/>
      <c r="W277" s="259"/>
      <c r="X277" s="259"/>
      <c r="Y277" s="259"/>
      <c r="Z277" s="260"/>
    </row>
    <row r="278" spans="1:26" s="1" customFormat="1" ht="21" customHeight="1" x14ac:dyDescent="0.2">
      <c r="A278" s="5"/>
      <c r="B278" s="102" t="s">
        <v>61</v>
      </c>
      <c r="C278" s="573" t="s">
        <v>3185</v>
      </c>
      <c r="D278" s="560"/>
      <c r="E278" s="560"/>
      <c r="F278" s="560"/>
      <c r="G278" s="672"/>
      <c r="H278" s="44"/>
      <c r="I278" s="669" t="s">
        <v>444</v>
      </c>
      <c r="J278" s="670" t="s">
        <v>1425</v>
      </c>
      <c r="K278" s="670" t="s">
        <v>1425</v>
      </c>
      <c r="L278" s="670" t="s">
        <v>1425</v>
      </c>
      <c r="M278" s="670" t="s">
        <v>1425</v>
      </c>
      <c r="N278" s="670" t="s">
        <v>1425</v>
      </c>
      <c r="O278" s="670" t="s">
        <v>1425</v>
      </c>
      <c r="P278" s="671" t="s">
        <v>1425</v>
      </c>
      <c r="Q278" s="104">
        <v>1</v>
      </c>
      <c r="R278" s="258"/>
      <c r="S278" s="259"/>
      <c r="T278" s="259"/>
      <c r="U278" s="259"/>
      <c r="V278" s="259"/>
      <c r="W278" s="259"/>
      <c r="X278" s="259"/>
      <c r="Y278" s="259"/>
      <c r="Z278" s="260"/>
    </row>
    <row r="279" spans="1:26" s="1" customFormat="1" ht="21" customHeight="1" x14ac:dyDescent="0.2">
      <c r="A279" s="5"/>
      <c r="B279" s="105" t="s">
        <v>63</v>
      </c>
      <c r="C279" s="573" t="s">
        <v>3186</v>
      </c>
      <c r="D279" s="560"/>
      <c r="E279" s="560"/>
      <c r="F279" s="560"/>
      <c r="G279" s="672"/>
      <c r="H279" s="44"/>
      <c r="I279" s="669" t="s">
        <v>444</v>
      </c>
      <c r="J279" s="670" t="s">
        <v>1425</v>
      </c>
      <c r="K279" s="670" t="s">
        <v>1425</v>
      </c>
      <c r="L279" s="670" t="s">
        <v>1425</v>
      </c>
      <c r="M279" s="670" t="s">
        <v>1425</v>
      </c>
      <c r="N279" s="670" t="s">
        <v>1425</v>
      </c>
      <c r="O279" s="670" t="s">
        <v>1425</v>
      </c>
      <c r="P279" s="671" t="s">
        <v>1425</v>
      </c>
      <c r="Q279" s="104">
        <v>1</v>
      </c>
      <c r="R279" s="258"/>
      <c r="S279" s="259"/>
      <c r="T279" s="259"/>
      <c r="U279" s="259"/>
      <c r="V279" s="259"/>
      <c r="W279" s="259"/>
      <c r="X279" s="259"/>
      <c r="Y279" s="259"/>
      <c r="Z279" s="260"/>
    </row>
    <row r="280" spans="1:26" s="1" customFormat="1" ht="21.75" customHeight="1" x14ac:dyDescent="0.2">
      <c r="A280" s="5"/>
      <c r="B280" s="102" t="s">
        <v>2516</v>
      </c>
      <c r="C280" s="573" t="s">
        <v>946</v>
      </c>
      <c r="D280" s="560"/>
      <c r="E280" s="560"/>
      <c r="F280" s="560"/>
      <c r="G280" s="672"/>
      <c r="H280" s="44"/>
      <c r="I280" s="669" t="s">
        <v>947</v>
      </c>
      <c r="J280" s="670" t="s">
        <v>947</v>
      </c>
      <c r="K280" s="670" t="s">
        <v>947</v>
      </c>
      <c r="L280" s="670" t="s">
        <v>947</v>
      </c>
      <c r="M280" s="670" t="s">
        <v>947</v>
      </c>
      <c r="N280" s="670" t="s">
        <v>947</v>
      </c>
      <c r="O280" s="670" t="s">
        <v>947</v>
      </c>
      <c r="P280" s="671" t="s">
        <v>947</v>
      </c>
      <c r="Q280" s="104">
        <v>1</v>
      </c>
      <c r="R280" s="258"/>
      <c r="S280" s="259"/>
      <c r="T280" s="259"/>
      <c r="U280" s="259"/>
      <c r="V280" s="259"/>
      <c r="W280" s="259"/>
      <c r="X280" s="259"/>
      <c r="Y280" s="259"/>
      <c r="Z280" s="260"/>
    </row>
    <row r="281" spans="1:26" s="1" customFormat="1" ht="34.5" customHeight="1" x14ac:dyDescent="0.2">
      <c r="A281" s="5"/>
      <c r="B281" s="102" t="s">
        <v>2517</v>
      </c>
      <c r="C281" s="573" t="s">
        <v>3188</v>
      </c>
      <c r="D281" s="560"/>
      <c r="E281" s="560"/>
      <c r="F281" s="560"/>
      <c r="G281" s="672"/>
      <c r="H281" s="44"/>
      <c r="I281" s="669" t="s">
        <v>951</v>
      </c>
      <c r="J281" s="670" t="s">
        <v>1531</v>
      </c>
      <c r="K281" s="670" t="s">
        <v>1531</v>
      </c>
      <c r="L281" s="670" t="s">
        <v>1531</v>
      </c>
      <c r="M281" s="670" t="s">
        <v>1531</v>
      </c>
      <c r="N281" s="670" t="s">
        <v>1531</v>
      </c>
      <c r="O281" s="670" t="s">
        <v>1531</v>
      </c>
      <c r="P281" s="671" t="s">
        <v>1531</v>
      </c>
      <c r="Q281" s="104">
        <v>1</v>
      </c>
      <c r="R281" s="258"/>
      <c r="S281" s="259"/>
      <c r="T281" s="259"/>
      <c r="U281" s="259"/>
      <c r="V281" s="259"/>
      <c r="W281" s="259"/>
      <c r="X281" s="259"/>
      <c r="Y281" s="259"/>
      <c r="Z281" s="260"/>
    </row>
    <row r="282" spans="1:26" s="1" customFormat="1" ht="50.25" customHeight="1" x14ac:dyDescent="0.2">
      <c r="A282" s="5"/>
      <c r="B282" s="102" t="s">
        <v>2518</v>
      </c>
      <c r="C282" s="573" t="s">
        <v>950</v>
      </c>
      <c r="D282" s="560"/>
      <c r="E282" s="560"/>
      <c r="F282" s="560"/>
      <c r="G282" s="672"/>
      <c r="H282" s="44"/>
      <c r="I282" s="669" t="s">
        <v>1532</v>
      </c>
      <c r="J282" s="670" t="s">
        <v>1532</v>
      </c>
      <c r="K282" s="670" t="s">
        <v>1532</v>
      </c>
      <c r="L282" s="670" t="s">
        <v>1532</v>
      </c>
      <c r="M282" s="670" t="s">
        <v>1532</v>
      </c>
      <c r="N282" s="670" t="s">
        <v>1532</v>
      </c>
      <c r="O282" s="670" t="s">
        <v>1532</v>
      </c>
      <c r="P282" s="671" t="s">
        <v>1532</v>
      </c>
      <c r="Q282" s="104">
        <v>1</v>
      </c>
      <c r="R282" s="258"/>
      <c r="S282" s="259"/>
      <c r="T282" s="259"/>
      <c r="U282" s="259"/>
      <c r="V282" s="259"/>
      <c r="W282" s="259"/>
      <c r="X282" s="259"/>
      <c r="Y282" s="259"/>
      <c r="Z282" s="260"/>
    </row>
    <row r="283" spans="1:26" s="1" customFormat="1" ht="27.75" customHeight="1" x14ac:dyDescent="0.2">
      <c r="A283" s="5"/>
      <c r="B283" s="558" t="s">
        <v>92</v>
      </c>
      <c r="C283" s="559"/>
      <c r="D283" s="559"/>
      <c r="E283" s="559"/>
      <c r="F283" s="559"/>
      <c r="G283" s="559"/>
      <c r="H283" s="559"/>
      <c r="I283" s="559"/>
      <c r="J283" s="559"/>
      <c r="K283" s="559"/>
      <c r="L283" s="559"/>
      <c r="M283" s="559"/>
      <c r="N283" s="559"/>
      <c r="O283" s="559"/>
      <c r="P283" s="559"/>
      <c r="Q283" s="7">
        <f>COUNTIF(Q273:Q282,"N/A")</f>
        <v>0</v>
      </c>
      <c r="R283" s="567"/>
      <c r="S283" s="567"/>
      <c r="T283" s="567"/>
      <c r="U283" s="567"/>
      <c r="V283" s="567"/>
      <c r="W283" s="567"/>
      <c r="X283" s="567"/>
      <c r="Y283" s="567"/>
      <c r="Z283" s="567"/>
    </row>
    <row r="284" spans="1:26" s="1" customFormat="1" ht="27.75" customHeight="1" x14ac:dyDescent="0.2">
      <c r="A284" s="5"/>
      <c r="B284" s="558" t="s">
        <v>812</v>
      </c>
      <c r="C284" s="559"/>
      <c r="D284" s="559"/>
      <c r="E284" s="559"/>
      <c r="F284" s="559"/>
      <c r="G284" s="559"/>
      <c r="H284" s="559"/>
      <c r="I284" s="559"/>
      <c r="J284" s="559"/>
      <c r="K284" s="559"/>
      <c r="L284" s="559"/>
      <c r="M284" s="559"/>
      <c r="N284" s="559"/>
      <c r="O284" s="559"/>
      <c r="P284" s="559"/>
      <c r="Q284" s="7">
        <f>COUNTIFS(H273:H282,"M",Q273:Q282,"N/A")</f>
        <v>0</v>
      </c>
      <c r="R284" s="567"/>
      <c r="S284" s="567"/>
      <c r="T284" s="567"/>
      <c r="U284" s="567"/>
      <c r="V284" s="567"/>
      <c r="W284" s="567"/>
      <c r="X284" s="567"/>
      <c r="Y284" s="567"/>
      <c r="Z284" s="567"/>
    </row>
    <row r="285" spans="1:26" s="1" customFormat="1" ht="27.75" customHeight="1" x14ac:dyDescent="0.2">
      <c r="A285" s="5"/>
      <c r="B285" s="558" t="s">
        <v>813</v>
      </c>
      <c r="C285" s="559"/>
      <c r="D285" s="559"/>
      <c r="E285" s="559"/>
      <c r="F285" s="559"/>
      <c r="G285" s="559"/>
      <c r="H285" s="559"/>
      <c r="I285" s="559"/>
      <c r="J285" s="559"/>
      <c r="K285" s="559"/>
      <c r="L285" s="559"/>
      <c r="M285" s="559"/>
      <c r="N285" s="559"/>
      <c r="O285" s="559"/>
      <c r="P285" s="559"/>
      <c r="Q285" s="7">
        <f>COUNTIFS(H273:H282,"M",Q273:Q282,"1")</f>
        <v>0</v>
      </c>
      <c r="R285" s="567"/>
      <c r="S285" s="567"/>
      <c r="T285" s="567"/>
      <c r="U285" s="567"/>
      <c r="V285" s="567"/>
      <c r="W285" s="567"/>
      <c r="X285" s="567"/>
      <c r="Y285" s="567"/>
      <c r="Z285" s="567"/>
    </row>
    <row r="286" spans="1:26" s="1" customFormat="1" ht="27.75" customHeight="1" x14ac:dyDescent="0.2">
      <c r="A286" s="5"/>
      <c r="B286" s="262" t="s">
        <v>93</v>
      </c>
      <c r="C286" s="263"/>
      <c r="D286" s="263"/>
      <c r="E286" s="263"/>
      <c r="F286" s="263"/>
      <c r="G286" s="263"/>
      <c r="H286" s="263"/>
      <c r="I286" s="263"/>
      <c r="J286" s="263"/>
      <c r="K286" s="263"/>
      <c r="L286" s="263"/>
      <c r="M286" s="263"/>
      <c r="N286" s="263"/>
      <c r="O286" s="263"/>
      <c r="P286" s="263"/>
      <c r="Q286" s="7">
        <f>SUM(Q273:Q282)</f>
        <v>10</v>
      </c>
      <c r="R286" s="567"/>
      <c r="S286" s="567"/>
      <c r="T286" s="567"/>
      <c r="U286" s="567"/>
      <c r="V286" s="567"/>
      <c r="W286" s="567"/>
      <c r="X286" s="567"/>
      <c r="Y286" s="567"/>
      <c r="Z286" s="567"/>
    </row>
    <row r="287" spans="1:26" s="1" customFormat="1" ht="21" customHeight="1" x14ac:dyDescent="0.2">
      <c r="A287" s="5"/>
      <c r="B287" s="101" t="s">
        <v>2519</v>
      </c>
      <c r="C287" s="574" t="s">
        <v>1335</v>
      </c>
      <c r="D287" s="575"/>
      <c r="E287" s="575"/>
      <c r="F287" s="575"/>
      <c r="G287" s="575"/>
      <c r="H287" s="575"/>
      <c r="I287" s="575"/>
      <c r="J287" s="575"/>
      <c r="K287" s="575"/>
      <c r="L287" s="575"/>
      <c r="M287" s="575"/>
      <c r="N287" s="575"/>
      <c r="O287" s="575"/>
      <c r="P287" s="575"/>
      <c r="Q287" s="108"/>
      <c r="R287" s="663"/>
      <c r="S287" s="663"/>
      <c r="T287" s="663"/>
      <c r="U287" s="663"/>
      <c r="V287" s="663"/>
      <c r="W287" s="663"/>
      <c r="X287" s="663"/>
      <c r="Y287" s="663"/>
      <c r="Z287" s="664"/>
    </row>
    <row r="288" spans="1:26" s="1" customFormat="1" ht="73.5" customHeight="1" x14ac:dyDescent="0.2">
      <c r="A288" s="5"/>
      <c r="B288" s="102" t="s">
        <v>2520</v>
      </c>
      <c r="C288" s="573" t="s">
        <v>1533</v>
      </c>
      <c r="D288" s="560"/>
      <c r="E288" s="560"/>
      <c r="F288" s="560"/>
      <c r="G288" s="672"/>
      <c r="H288" s="44"/>
      <c r="I288" s="669" t="s">
        <v>1534</v>
      </c>
      <c r="J288" s="670" t="s">
        <v>1535</v>
      </c>
      <c r="K288" s="670" t="s">
        <v>1535</v>
      </c>
      <c r="L288" s="670" t="s">
        <v>1535</v>
      </c>
      <c r="M288" s="670" t="s">
        <v>1535</v>
      </c>
      <c r="N288" s="670" t="s">
        <v>1535</v>
      </c>
      <c r="O288" s="670" t="s">
        <v>1535</v>
      </c>
      <c r="P288" s="671" t="s">
        <v>1535</v>
      </c>
      <c r="Q288" s="104">
        <v>1</v>
      </c>
      <c r="R288" s="258"/>
      <c r="S288" s="259"/>
      <c r="T288" s="259"/>
      <c r="U288" s="259"/>
      <c r="V288" s="259"/>
      <c r="W288" s="259"/>
      <c r="X288" s="259"/>
      <c r="Y288" s="259"/>
      <c r="Z288" s="260"/>
    </row>
    <row r="289" spans="1:26" s="1" customFormat="1" ht="61.5" customHeight="1" x14ac:dyDescent="0.2">
      <c r="A289" s="5"/>
      <c r="B289" s="102" t="s">
        <v>2521</v>
      </c>
      <c r="C289" s="573" t="s">
        <v>2130</v>
      </c>
      <c r="D289" s="560"/>
      <c r="E289" s="560"/>
      <c r="F289" s="560"/>
      <c r="G289" s="672"/>
      <c r="H289" s="61"/>
      <c r="I289" s="561" t="s">
        <v>3189</v>
      </c>
      <c r="J289" s="562"/>
      <c r="K289" s="562"/>
      <c r="L289" s="562"/>
      <c r="M289" s="562"/>
      <c r="N289" s="562"/>
      <c r="O289" s="562"/>
      <c r="P289" s="563"/>
      <c r="Q289" s="104">
        <v>1</v>
      </c>
      <c r="R289" s="258"/>
      <c r="S289" s="259"/>
      <c r="T289" s="259"/>
      <c r="U289" s="259"/>
      <c r="V289" s="259"/>
      <c r="W289" s="259"/>
      <c r="X289" s="259"/>
      <c r="Y289" s="259"/>
      <c r="Z289" s="260"/>
    </row>
    <row r="290" spans="1:26" s="1" customFormat="1" ht="32.25" customHeight="1" x14ac:dyDescent="0.2">
      <c r="A290" s="5"/>
      <c r="B290" s="102" t="s">
        <v>2522</v>
      </c>
      <c r="C290" s="573" t="s">
        <v>2131</v>
      </c>
      <c r="D290" s="560"/>
      <c r="E290" s="560"/>
      <c r="F290" s="560"/>
      <c r="G290" s="672"/>
      <c r="H290" s="61"/>
      <c r="I290" s="555" t="s">
        <v>444</v>
      </c>
      <c r="J290" s="556"/>
      <c r="K290" s="556"/>
      <c r="L290" s="556"/>
      <c r="M290" s="556"/>
      <c r="N290" s="556"/>
      <c r="O290" s="556"/>
      <c r="P290" s="557"/>
      <c r="Q290" s="104">
        <v>1</v>
      </c>
      <c r="R290" s="258"/>
      <c r="S290" s="259"/>
      <c r="T290" s="259"/>
      <c r="U290" s="259"/>
      <c r="V290" s="259"/>
      <c r="W290" s="259"/>
      <c r="X290" s="259"/>
      <c r="Y290" s="259"/>
      <c r="Z290" s="260"/>
    </row>
    <row r="291" spans="1:26" s="1" customFormat="1" ht="21" customHeight="1" x14ac:dyDescent="0.2">
      <c r="A291" s="5"/>
      <c r="B291" s="102" t="s">
        <v>2523</v>
      </c>
      <c r="C291" s="573" t="s">
        <v>2132</v>
      </c>
      <c r="D291" s="560"/>
      <c r="E291" s="560"/>
      <c r="F291" s="560"/>
      <c r="G291" s="672"/>
      <c r="H291" s="61"/>
      <c r="I291" s="580" t="s">
        <v>2143</v>
      </c>
      <c r="J291" s="581"/>
      <c r="K291" s="581"/>
      <c r="L291" s="581"/>
      <c r="M291" s="581"/>
      <c r="N291" s="581"/>
      <c r="O291" s="581"/>
      <c r="P291" s="681"/>
      <c r="Q291" s="104">
        <v>1</v>
      </c>
      <c r="R291" s="258"/>
      <c r="S291" s="259"/>
      <c r="T291" s="259"/>
      <c r="U291" s="259"/>
      <c r="V291" s="259"/>
      <c r="W291" s="259"/>
      <c r="X291" s="259"/>
      <c r="Y291" s="259"/>
      <c r="Z291" s="260"/>
    </row>
    <row r="292" spans="1:26" s="1" customFormat="1" ht="28.5" customHeight="1" x14ac:dyDescent="0.2">
      <c r="A292" s="5"/>
      <c r="B292" s="102" t="s">
        <v>2524</v>
      </c>
      <c r="C292" s="573" t="s">
        <v>2133</v>
      </c>
      <c r="D292" s="560"/>
      <c r="E292" s="560"/>
      <c r="F292" s="560"/>
      <c r="G292" s="672"/>
      <c r="H292" s="61"/>
      <c r="I292" s="580" t="s">
        <v>2141</v>
      </c>
      <c r="J292" s="581"/>
      <c r="K292" s="581"/>
      <c r="L292" s="581"/>
      <c r="M292" s="581"/>
      <c r="N292" s="581"/>
      <c r="O292" s="581"/>
      <c r="P292" s="681"/>
      <c r="Q292" s="104">
        <v>1</v>
      </c>
      <c r="R292" s="258"/>
      <c r="S292" s="259"/>
      <c r="T292" s="259"/>
      <c r="U292" s="259"/>
      <c r="V292" s="259"/>
      <c r="W292" s="259"/>
      <c r="X292" s="259"/>
      <c r="Y292" s="259"/>
      <c r="Z292" s="260"/>
    </row>
    <row r="293" spans="1:26" s="1" customFormat="1" ht="32.25" customHeight="1" x14ac:dyDescent="0.2">
      <c r="A293" s="5"/>
      <c r="B293" s="102" t="s">
        <v>2525</v>
      </c>
      <c r="C293" s="573" t="s">
        <v>2134</v>
      </c>
      <c r="D293" s="560"/>
      <c r="E293" s="560"/>
      <c r="F293" s="560"/>
      <c r="G293" s="672"/>
      <c r="H293" s="61"/>
      <c r="I293" s="580" t="s">
        <v>2142</v>
      </c>
      <c r="J293" s="581"/>
      <c r="K293" s="581"/>
      <c r="L293" s="581"/>
      <c r="M293" s="581"/>
      <c r="N293" s="581"/>
      <c r="O293" s="581"/>
      <c r="P293" s="681"/>
      <c r="Q293" s="104">
        <v>1</v>
      </c>
      <c r="R293" s="258"/>
      <c r="S293" s="259"/>
      <c r="T293" s="259"/>
      <c r="U293" s="259"/>
      <c r="V293" s="259"/>
      <c r="W293" s="259"/>
      <c r="X293" s="259"/>
      <c r="Y293" s="259"/>
      <c r="Z293" s="260"/>
    </row>
    <row r="294" spans="1:26" s="1" customFormat="1" ht="21" customHeight="1" x14ac:dyDescent="0.2">
      <c r="A294" s="5"/>
      <c r="B294" s="102" t="s">
        <v>2526</v>
      </c>
      <c r="C294" s="573" t="s">
        <v>2135</v>
      </c>
      <c r="D294" s="560"/>
      <c r="E294" s="560"/>
      <c r="F294" s="560"/>
      <c r="G294" s="672"/>
      <c r="H294" s="61"/>
      <c r="I294" s="555" t="s">
        <v>444</v>
      </c>
      <c r="J294" s="556"/>
      <c r="K294" s="556"/>
      <c r="L294" s="556"/>
      <c r="M294" s="556"/>
      <c r="N294" s="556"/>
      <c r="O294" s="556"/>
      <c r="P294" s="557"/>
      <c r="Q294" s="104">
        <v>1</v>
      </c>
      <c r="R294" s="258"/>
      <c r="S294" s="259"/>
      <c r="T294" s="259"/>
      <c r="U294" s="259"/>
      <c r="V294" s="259"/>
      <c r="W294" s="259"/>
      <c r="X294" s="259"/>
      <c r="Y294" s="259"/>
      <c r="Z294" s="260"/>
    </row>
    <row r="295" spans="1:26" s="1" customFormat="1" ht="21" customHeight="1" x14ac:dyDescent="0.2">
      <c r="A295" s="5"/>
      <c r="B295" s="102" t="s">
        <v>2527</v>
      </c>
      <c r="C295" s="573" t="s">
        <v>2136</v>
      </c>
      <c r="D295" s="560"/>
      <c r="E295" s="560"/>
      <c r="F295" s="560"/>
      <c r="G295" s="672"/>
      <c r="H295" s="61"/>
      <c r="I295" s="555" t="s">
        <v>444</v>
      </c>
      <c r="J295" s="556"/>
      <c r="K295" s="556"/>
      <c r="L295" s="556"/>
      <c r="M295" s="556"/>
      <c r="N295" s="556"/>
      <c r="O295" s="556"/>
      <c r="P295" s="557"/>
      <c r="Q295" s="104">
        <v>1</v>
      </c>
      <c r="R295" s="258"/>
      <c r="S295" s="259"/>
      <c r="T295" s="259"/>
      <c r="U295" s="259"/>
      <c r="V295" s="259"/>
      <c r="W295" s="259"/>
      <c r="X295" s="259"/>
      <c r="Y295" s="259"/>
      <c r="Z295" s="260"/>
    </row>
    <row r="296" spans="1:26" s="1" customFormat="1" ht="21" customHeight="1" x14ac:dyDescent="0.2">
      <c r="A296" s="5"/>
      <c r="B296" s="102" t="s">
        <v>2528</v>
      </c>
      <c r="C296" s="573" t="s">
        <v>2137</v>
      </c>
      <c r="D296" s="560"/>
      <c r="E296" s="560"/>
      <c r="F296" s="560"/>
      <c r="G296" s="672"/>
      <c r="H296" s="61"/>
      <c r="I296" s="555" t="s">
        <v>444</v>
      </c>
      <c r="J296" s="556"/>
      <c r="K296" s="556"/>
      <c r="L296" s="556"/>
      <c r="M296" s="556"/>
      <c r="N296" s="556"/>
      <c r="O296" s="556"/>
      <c r="P296" s="557"/>
      <c r="Q296" s="104">
        <v>1</v>
      </c>
      <c r="R296" s="258"/>
      <c r="S296" s="259"/>
      <c r="T296" s="259"/>
      <c r="U296" s="259"/>
      <c r="V296" s="259"/>
      <c r="W296" s="259"/>
      <c r="X296" s="259"/>
      <c r="Y296" s="259"/>
      <c r="Z296" s="260"/>
    </row>
    <row r="297" spans="1:26" s="1" customFormat="1" ht="21" customHeight="1" x14ac:dyDescent="0.2">
      <c r="A297" s="5"/>
      <c r="B297" s="102" t="s">
        <v>2529</v>
      </c>
      <c r="C297" s="573" t="s">
        <v>2138</v>
      </c>
      <c r="D297" s="560"/>
      <c r="E297" s="560"/>
      <c r="F297" s="560"/>
      <c r="G297" s="672"/>
      <c r="H297" s="61"/>
      <c r="I297" s="555" t="s">
        <v>444</v>
      </c>
      <c r="J297" s="556"/>
      <c r="K297" s="556"/>
      <c r="L297" s="556"/>
      <c r="M297" s="556"/>
      <c r="N297" s="556"/>
      <c r="O297" s="556"/>
      <c r="P297" s="557"/>
      <c r="Q297" s="104">
        <v>1</v>
      </c>
      <c r="R297" s="258"/>
      <c r="S297" s="259"/>
      <c r="T297" s="259"/>
      <c r="U297" s="259"/>
      <c r="V297" s="259"/>
      <c r="W297" s="259"/>
      <c r="X297" s="259"/>
      <c r="Y297" s="259"/>
      <c r="Z297" s="260"/>
    </row>
    <row r="298" spans="1:26" s="1" customFormat="1" ht="32.25" customHeight="1" x14ac:dyDescent="0.2">
      <c r="A298" s="5"/>
      <c r="B298" s="102" t="s">
        <v>2530</v>
      </c>
      <c r="C298" s="573" t="s">
        <v>2139</v>
      </c>
      <c r="D298" s="560"/>
      <c r="E298" s="560"/>
      <c r="F298" s="560"/>
      <c r="G298" s="672"/>
      <c r="H298" s="61"/>
      <c r="I298" s="555" t="s">
        <v>444</v>
      </c>
      <c r="J298" s="556"/>
      <c r="K298" s="556"/>
      <c r="L298" s="556"/>
      <c r="M298" s="556"/>
      <c r="N298" s="556"/>
      <c r="O298" s="556"/>
      <c r="P298" s="557"/>
      <c r="Q298" s="104">
        <v>1</v>
      </c>
      <c r="R298" s="258"/>
      <c r="S298" s="259"/>
      <c r="T298" s="259"/>
      <c r="U298" s="259"/>
      <c r="V298" s="259"/>
      <c r="W298" s="259"/>
      <c r="X298" s="259"/>
      <c r="Y298" s="259"/>
      <c r="Z298" s="260"/>
    </row>
    <row r="299" spans="1:26" s="1" customFormat="1" ht="146.25" customHeight="1" x14ac:dyDescent="0.2">
      <c r="A299" s="5"/>
      <c r="B299" s="102" t="s">
        <v>2531</v>
      </c>
      <c r="C299" s="573" t="s">
        <v>2140</v>
      </c>
      <c r="D299" s="560"/>
      <c r="E299" s="560"/>
      <c r="F299" s="560"/>
      <c r="G299" s="672"/>
      <c r="H299" s="61"/>
      <c r="I299" s="580" t="s">
        <v>3190</v>
      </c>
      <c r="J299" s="581"/>
      <c r="K299" s="581"/>
      <c r="L299" s="581"/>
      <c r="M299" s="581"/>
      <c r="N299" s="581"/>
      <c r="O299" s="581"/>
      <c r="P299" s="681"/>
      <c r="Q299" s="104">
        <v>1</v>
      </c>
      <c r="R299" s="258"/>
      <c r="S299" s="259"/>
      <c r="T299" s="259"/>
      <c r="U299" s="259"/>
      <c r="V299" s="259"/>
      <c r="W299" s="259"/>
      <c r="X299" s="259"/>
      <c r="Y299" s="259"/>
      <c r="Z299" s="260"/>
    </row>
    <row r="300" spans="1:26" s="1" customFormat="1" ht="78" customHeight="1" x14ac:dyDescent="0.2">
      <c r="A300" s="5"/>
      <c r="B300" s="102" t="s">
        <v>2532</v>
      </c>
      <c r="C300" s="573" t="s">
        <v>3191</v>
      </c>
      <c r="D300" s="560"/>
      <c r="E300" s="560"/>
      <c r="F300" s="560"/>
      <c r="G300" s="672"/>
      <c r="H300" s="61"/>
      <c r="I300" s="669" t="s">
        <v>2802</v>
      </c>
      <c r="J300" s="670" t="s">
        <v>1536</v>
      </c>
      <c r="K300" s="670" t="s">
        <v>1536</v>
      </c>
      <c r="L300" s="670" t="s">
        <v>1536</v>
      </c>
      <c r="M300" s="670" t="s">
        <v>1536</v>
      </c>
      <c r="N300" s="670" t="s">
        <v>1536</v>
      </c>
      <c r="O300" s="670" t="s">
        <v>1536</v>
      </c>
      <c r="P300" s="671" t="s">
        <v>1536</v>
      </c>
      <c r="Q300" s="104">
        <v>1</v>
      </c>
      <c r="R300" s="258"/>
      <c r="S300" s="259"/>
      <c r="T300" s="259"/>
      <c r="U300" s="259"/>
      <c r="V300" s="259"/>
      <c r="W300" s="259"/>
      <c r="X300" s="259"/>
      <c r="Y300" s="259"/>
      <c r="Z300" s="260"/>
    </row>
    <row r="301" spans="1:26" s="1" customFormat="1" ht="117.75" customHeight="1" x14ac:dyDescent="0.2">
      <c r="A301" s="5"/>
      <c r="B301" s="102" t="s">
        <v>2533</v>
      </c>
      <c r="C301" s="573" t="s">
        <v>2144</v>
      </c>
      <c r="D301" s="560"/>
      <c r="E301" s="560"/>
      <c r="F301" s="560"/>
      <c r="G301" s="672"/>
      <c r="H301" s="44"/>
      <c r="I301" s="669" t="s">
        <v>2145</v>
      </c>
      <c r="J301" s="670"/>
      <c r="K301" s="670"/>
      <c r="L301" s="670"/>
      <c r="M301" s="670"/>
      <c r="N301" s="670"/>
      <c r="O301" s="670"/>
      <c r="P301" s="671"/>
      <c r="Q301" s="104">
        <v>1</v>
      </c>
      <c r="R301" s="258"/>
      <c r="S301" s="259"/>
      <c r="T301" s="259"/>
      <c r="U301" s="259"/>
      <c r="V301" s="259"/>
      <c r="W301" s="259"/>
      <c r="X301" s="259"/>
      <c r="Y301" s="259"/>
      <c r="Z301" s="260"/>
    </row>
    <row r="302" spans="1:26" s="1" customFormat="1" ht="27.75" customHeight="1" x14ac:dyDescent="0.2">
      <c r="A302" s="5"/>
      <c r="B302" s="558" t="s">
        <v>92</v>
      </c>
      <c r="C302" s="559"/>
      <c r="D302" s="559"/>
      <c r="E302" s="559"/>
      <c r="F302" s="559"/>
      <c r="G302" s="559"/>
      <c r="H302" s="559"/>
      <c r="I302" s="559"/>
      <c r="J302" s="559"/>
      <c r="K302" s="559"/>
      <c r="L302" s="559"/>
      <c r="M302" s="559"/>
      <c r="N302" s="559"/>
      <c r="O302" s="559"/>
      <c r="P302" s="559"/>
      <c r="Q302" s="7">
        <f>COUNTIF(Q288:Q301,"N/A")</f>
        <v>0</v>
      </c>
      <c r="R302" s="567"/>
      <c r="S302" s="567"/>
      <c r="T302" s="567"/>
      <c r="U302" s="567"/>
      <c r="V302" s="567"/>
      <c r="W302" s="567"/>
      <c r="X302" s="567"/>
      <c r="Y302" s="567"/>
      <c r="Z302" s="567"/>
    </row>
    <row r="303" spans="1:26" s="1" customFormat="1" ht="27.75" customHeight="1" x14ac:dyDescent="0.2">
      <c r="A303" s="5"/>
      <c r="B303" s="558" t="s">
        <v>812</v>
      </c>
      <c r="C303" s="559"/>
      <c r="D303" s="559"/>
      <c r="E303" s="559"/>
      <c r="F303" s="559"/>
      <c r="G303" s="559"/>
      <c r="H303" s="559"/>
      <c r="I303" s="559"/>
      <c r="J303" s="559"/>
      <c r="K303" s="559"/>
      <c r="L303" s="559"/>
      <c r="M303" s="559"/>
      <c r="N303" s="559"/>
      <c r="O303" s="559"/>
      <c r="P303" s="559"/>
      <c r="Q303" s="7">
        <f>COUNTIFS(H288:H301,"M",Q288:Q301,"N/A")</f>
        <v>0</v>
      </c>
      <c r="R303" s="567"/>
      <c r="S303" s="567"/>
      <c r="T303" s="567"/>
      <c r="U303" s="567"/>
      <c r="V303" s="567"/>
      <c r="W303" s="567"/>
      <c r="X303" s="567"/>
      <c r="Y303" s="567"/>
      <c r="Z303" s="567"/>
    </row>
    <row r="304" spans="1:26" s="1" customFormat="1" ht="27.75" customHeight="1" x14ac:dyDescent="0.2">
      <c r="A304" s="5"/>
      <c r="B304" s="558" t="s">
        <v>813</v>
      </c>
      <c r="C304" s="559"/>
      <c r="D304" s="559"/>
      <c r="E304" s="559"/>
      <c r="F304" s="559"/>
      <c r="G304" s="559"/>
      <c r="H304" s="559"/>
      <c r="I304" s="559"/>
      <c r="J304" s="559"/>
      <c r="K304" s="559"/>
      <c r="L304" s="559"/>
      <c r="M304" s="559"/>
      <c r="N304" s="559"/>
      <c r="O304" s="559"/>
      <c r="P304" s="559"/>
      <c r="Q304" s="7">
        <f>COUNTIFS(H288:H301,"M",Q288:Q301,"1")</f>
        <v>0</v>
      </c>
      <c r="R304" s="567"/>
      <c r="S304" s="567"/>
      <c r="T304" s="567"/>
      <c r="U304" s="567"/>
      <c r="V304" s="567"/>
      <c r="W304" s="567"/>
      <c r="X304" s="567"/>
      <c r="Y304" s="567"/>
      <c r="Z304" s="567"/>
    </row>
    <row r="305" spans="1:26" s="1" customFormat="1" ht="27.75" customHeight="1" x14ac:dyDescent="0.2">
      <c r="A305" s="5"/>
      <c r="B305" s="262" t="s">
        <v>93</v>
      </c>
      <c r="C305" s="263"/>
      <c r="D305" s="263"/>
      <c r="E305" s="263"/>
      <c r="F305" s="263"/>
      <c r="G305" s="263"/>
      <c r="H305" s="263"/>
      <c r="I305" s="263"/>
      <c r="J305" s="263"/>
      <c r="K305" s="263"/>
      <c r="L305" s="263"/>
      <c r="M305" s="263"/>
      <c r="N305" s="263"/>
      <c r="O305" s="263"/>
      <c r="P305" s="263"/>
      <c r="Q305" s="7">
        <f>SUM(Q288:Q301)</f>
        <v>14</v>
      </c>
      <c r="R305" s="567"/>
      <c r="S305" s="567"/>
      <c r="T305" s="567"/>
      <c r="U305" s="567"/>
      <c r="V305" s="567"/>
      <c r="W305" s="567"/>
      <c r="X305" s="567"/>
      <c r="Y305" s="567"/>
      <c r="Z305" s="567"/>
    </row>
    <row r="306" spans="1:26" s="1" customFormat="1" ht="21.75" customHeight="1" x14ac:dyDescent="0.2">
      <c r="A306" s="5"/>
      <c r="B306" s="101" t="s">
        <v>2534</v>
      </c>
      <c r="C306" s="574" t="s">
        <v>963</v>
      </c>
      <c r="D306" s="575"/>
      <c r="E306" s="575"/>
      <c r="F306" s="575"/>
      <c r="G306" s="575"/>
      <c r="H306" s="575"/>
      <c r="I306" s="575"/>
      <c r="J306" s="575"/>
      <c r="K306" s="575"/>
      <c r="L306" s="575"/>
      <c r="M306" s="575"/>
      <c r="N306" s="575"/>
      <c r="O306" s="575"/>
      <c r="P306" s="576"/>
      <c r="Q306" s="108"/>
      <c r="R306" s="665"/>
      <c r="S306" s="663"/>
      <c r="T306" s="663"/>
      <c r="U306" s="663"/>
      <c r="V306" s="663"/>
      <c r="W306" s="663"/>
      <c r="X306" s="663"/>
      <c r="Y306" s="663"/>
      <c r="Z306" s="664"/>
    </row>
    <row r="307" spans="1:26" s="1" customFormat="1" ht="20.25" customHeight="1" x14ac:dyDescent="0.2">
      <c r="A307" s="5"/>
      <c r="B307" s="101" t="s">
        <v>2535</v>
      </c>
      <c r="C307" s="574" t="s">
        <v>1336</v>
      </c>
      <c r="D307" s="575"/>
      <c r="E307" s="575"/>
      <c r="F307" s="575"/>
      <c r="G307" s="575"/>
      <c r="H307" s="575"/>
      <c r="I307" s="575"/>
      <c r="J307" s="575"/>
      <c r="K307" s="575"/>
      <c r="L307" s="575"/>
      <c r="M307" s="575"/>
      <c r="N307" s="575"/>
      <c r="O307" s="575"/>
      <c r="P307" s="576"/>
      <c r="Q307" s="108"/>
      <c r="R307" s="665"/>
      <c r="S307" s="663"/>
      <c r="T307" s="663"/>
      <c r="U307" s="663"/>
      <c r="V307" s="663"/>
      <c r="W307" s="663"/>
      <c r="X307" s="663"/>
      <c r="Y307" s="663"/>
      <c r="Z307" s="664"/>
    </row>
    <row r="308" spans="1:26" s="1" customFormat="1" ht="35.25" customHeight="1" x14ac:dyDescent="0.2">
      <c r="A308" s="5"/>
      <c r="B308" s="102" t="s">
        <v>2536</v>
      </c>
      <c r="C308" s="573" t="s">
        <v>2826</v>
      </c>
      <c r="D308" s="560"/>
      <c r="E308" s="560"/>
      <c r="F308" s="560"/>
      <c r="G308" s="672"/>
      <c r="H308" s="44" t="s">
        <v>57</v>
      </c>
      <c r="I308" s="669" t="s">
        <v>3192</v>
      </c>
      <c r="J308" s="670" t="s">
        <v>1537</v>
      </c>
      <c r="K308" s="670" t="s">
        <v>1537</v>
      </c>
      <c r="L308" s="670" t="s">
        <v>1537</v>
      </c>
      <c r="M308" s="670" t="s">
        <v>1537</v>
      </c>
      <c r="N308" s="670" t="s">
        <v>1537</v>
      </c>
      <c r="O308" s="670" t="s">
        <v>1537</v>
      </c>
      <c r="P308" s="671" t="s">
        <v>1537</v>
      </c>
      <c r="Q308" s="104">
        <v>1</v>
      </c>
      <c r="R308" s="258"/>
      <c r="S308" s="259"/>
      <c r="T308" s="259"/>
      <c r="U308" s="259"/>
      <c r="V308" s="259"/>
      <c r="W308" s="259"/>
      <c r="X308" s="259"/>
      <c r="Y308" s="259"/>
      <c r="Z308" s="260"/>
    </row>
    <row r="309" spans="1:26" s="1" customFormat="1" ht="58.5" customHeight="1" x14ac:dyDescent="0.2">
      <c r="A309" s="5"/>
      <c r="B309" s="102" t="s">
        <v>2537</v>
      </c>
      <c r="C309" s="573" t="s">
        <v>1538</v>
      </c>
      <c r="D309" s="560"/>
      <c r="E309" s="560"/>
      <c r="F309" s="560"/>
      <c r="G309" s="672"/>
      <c r="H309" s="44"/>
      <c r="I309" s="669" t="s">
        <v>3193</v>
      </c>
      <c r="J309" s="670" t="s">
        <v>1539</v>
      </c>
      <c r="K309" s="670" t="s">
        <v>1539</v>
      </c>
      <c r="L309" s="670" t="s">
        <v>1539</v>
      </c>
      <c r="M309" s="670" t="s">
        <v>1539</v>
      </c>
      <c r="N309" s="670" t="s">
        <v>1539</v>
      </c>
      <c r="O309" s="670" t="s">
        <v>1539</v>
      </c>
      <c r="P309" s="671" t="s">
        <v>1539</v>
      </c>
      <c r="Q309" s="104">
        <v>1</v>
      </c>
      <c r="R309" s="258"/>
      <c r="S309" s="259"/>
      <c r="T309" s="259"/>
      <c r="U309" s="259"/>
      <c r="V309" s="259"/>
      <c r="W309" s="259"/>
      <c r="X309" s="259"/>
      <c r="Y309" s="259"/>
      <c r="Z309" s="260"/>
    </row>
    <row r="310" spans="1:26" s="1" customFormat="1" ht="48" customHeight="1" x14ac:dyDescent="0.2">
      <c r="A310" s="5"/>
      <c r="B310" s="102" t="s">
        <v>2538</v>
      </c>
      <c r="C310" s="573" t="s">
        <v>2004</v>
      </c>
      <c r="D310" s="560"/>
      <c r="E310" s="560"/>
      <c r="F310" s="560"/>
      <c r="G310" s="672"/>
      <c r="H310" s="44"/>
      <c r="I310" s="669" t="s">
        <v>2863</v>
      </c>
      <c r="J310" s="670" t="s">
        <v>1540</v>
      </c>
      <c r="K310" s="670" t="s">
        <v>1540</v>
      </c>
      <c r="L310" s="670" t="s">
        <v>1540</v>
      </c>
      <c r="M310" s="670" t="s">
        <v>1540</v>
      </c>
      <c r="N310" s="670" t="s">
        <v>1540</v>
      </c>
      <c r="O310" s="670" t="s">
        <v>1540</v>
      </c>
      <c r="P310" s="671" t="s">
        <v>1540</v>
      </c>
      <c r="Q310" s="104">
        <v>1</v>
      </c>
      <c r="R310" s="258"/>
      <c r="S310" s="259"/>
      <c r="T310" s="259"/>
      <c r="U310" s="259"/>
      <c r="V310" s="259"/>
      <c r="W310" s="259"/>
      <c r="X310" s="259"/>
      <c r="Y310" s="259"/>
      <c r="Z310" s="260"/>
    </row>
    <row r="311" spans="1:26" s="1" customFormat="1" ht="160.5" customHeight="1" x14ac:dyDescent="0.2">
      <c r="A311" s="5"/>
      <c r="B311" s="102" t="s">
        <v>2539</v>
      </c>
      <c r="C311" s="573" t="s">
        <v>1541</v>
      </c>
      <c r="D311" s="560"/>
      <c r="E311" s="560"/>
      <c r="F311" s="560"/>
      <c r="G311" s="672"/>
      <c r="H311" s="114"/>
      <c r="I311" s="669" t="s">
        <v>3194</v>
      </c>
      <c r="J311" s="670" t="s">
        <v>1542</v>
      </c>
      <c r="K311" s="670" t="s">
        <v>1542</v>
      </c>
      <c r="L311" s="670" t="s">
        <v>1542</v>
      </c>
      <c r="M311" s="670" t="s">
        <v>1542</v>
      </c>
      <c r="N311" s="670" t="s">
        <v>1542</v>
      </c>
      <c r="O311" s="670" t="s">
        <v>1542</v>
      </c>
      <c r="P311" s="671" t="s">
        <v>1542</v>
      </c>
      <c r="Q311" s="106"/>
      <c r="R311" s="258"/>
      <c r="S311" s="259"/>
      <c r="T311" s="259"/>
      <c r="U311" s="259"/>
      <c r="V311" s="259"/>
      <c r="W311" s="259"/>
      <c r="X311" s="259"/>
      <c r="Y311" s="259"/>
      <c r="Z311" s="260"/>
    </row>
    <row r="312" spans="1:26" s="1" customFormat="1" ht="21" customHeight="1" x14ac:dyDescent="0.2">
      <c r="A312" s="5"/>
      <c r="B312" s="102" t="s">
        <v>55</v>
      </c>
      <c r="C312" s="573" t="s">
        <v>733</v>
      </c>
      <c r="D312" s="560"/>
      <c r="E312" s="560"/>
      <c r="F312" s="560"/>
      <c r="G312" s="672"/>
      <c r="H312" s="44"/>
      <c r="I312" s="570" t="s">
        <v>444</v>
      </c>
      <c r="J312" s="571" t="s">
        <v>1543</v>
      </c>
      <c r="K312" s="571" t="s">
        <v>1543</v>
      </c>
      <c r="L312" s="571" t="s">
        <v>1543</v>
      </c>
      <c r="M312" s="571" t="s">
        <v>1543</v>
      </c>
      <c r="N312" s="571" t="s">
        <v>1543</v>
      </c>
      <c r="O312" s="571" t="s">
        <v>1543</v>
      </c>
      <c r="P312" s="572" t="s">
        <v>1543</v>
      </c>
      <c r="Q312" s="104">
        <v>1</v>
      </c>
      <c r="R312" s="258"/>
      <c r="S312" s="259"/>
      <c r="T312" s="259"/>
      <c r="U312" s="259"/>
      <c r="V312" s="259"/>
      <c r="W312" s="259"/>
      <c r="X312" s="259"/>
      <c r="Y312" s="259"/>
      <c r="Z312" s="260"/>
    </row>
    <row r="313" spans="1:26" s="1" customFormat="1" ht="46.5" customHeight="1" x14ac:dyDescent="0.2">
      <c r="A313" s="5"/>
      <c r="B313" s="102" t="s">
        <v>58</v>
      </c>
      <c r="C313" s="573" t="s">
        <v>734</v>
      </c>
      <c r="D313" s="560"/>
      <c r="E313" s="560"/>
      <c r="F313" s="560"/>
      <c r="G313" s="672"/>
      <c r="H313" s="44"/>
      <c r="I313" s="669" t="s">
        <v>3195</v>
      </c>
      <c r="J313" s="670" t="s">
        <v>1544</v>
      </c>
      <c r="K313" s="670" t="s">
        <v>1544</v>
      </c>
      <c r="L313" s="670" t="s">
        <v>1544</v>
      </c>
      <c r="M313" s="670" t="s">
        <v>1544</v>
      </c>
      <c r="N313" s="670" t="s">
        <v>1544</v>
      </c>
      <c r="O313" s="670" t="s">
        <v>1544</v>
      </c>
      <c r="P313" s="671" t="s">
        <v>1544</v>
      </c>
      <c r="Q313" s="104">
        <v>1</v>
      </c>
      <c r="R313" s="258"/>
      <c r="S313" s="259"/>
      <c r="T313" s="259"/>
      <c r="U313" s="259"/>
      <c r="V313" s="259"/>
      <c r="W313" s="259"/>
      <c r="X313" s="259"/>
      <c r="Y313" s="259"/>
      <c r="Z313" s="260"/>
    </row>
    <row r="314" spans="1:26" s="1" customFormat="1" ht="32.25" customHeight="1" x14ac:dyDescent="0.2">
      <c r="A314" s="5"/>
      <c r="B314" s="102" t="s">
        <v>59</v>
      </c>
      <c r="C314" s="573" t="s">
        <v>737</v>
      </c>
      <c r="D314" s="560"/>
      <c r="E314" s="560"/>
      <c r="F314" s="560"/>
      <c r="G314" s="672"/>
      <c r="H314" s="44"/>
      <c r="I314" s="669" t="s">
        <v>3196</v>
      </c>
      <c r="J314" s="670" t="s">
        <v>1545</v>
      </c>
      <c r="K314" s="670" t="s">
        <v>1545</v>
      </c>
      <c r="L314" s="670" t="s">
        <v>1545</v>
      </c>
      <c r="M314" s="670" t="s">
        <v>1545</v>
      </c>
      <c r="N314" s="670" t="s">
        <v>1545</v>
      </c>
      <c r="O314" s="670" t="s">
        <v>1545</v>
      </c>
      <c r="P314" s="671" t="s">
        <v>1545</v>
      </c>
      <c r="Q314" s="104">
        <v>1</v>
      </c>
      <c r="R314" s="258"/>
      <c r="S314" s="259"/>
      <c r="T314" s="259"/>
      <c r="U314" s="259"/>
      <c r="V314" s="259"/>
      <c r="W314" s="259"/>
      <c r="X314" s="259"/>
      <c r="Y314" s="259"/>
      <c r="Z314" s="260"/>
    </row>
    <row r="315" spans="1:26" s="1" customFormat="1" ht="61.5" customHeight="1" x14ac:dyDescent="0.2">
      <c r="A315" s="5"/>
      <c r="B315" s="102" t="s">
        <v>61</v>
      </c>
      <c r="C315" s="573" t="s">
        <v>3030</v>
      </c>
      <c r="D315" s="560"/>
      <c r="E315" s="560"/>
      <c r="F315" s="560"/>
      <c r="G315" s="672"/>
      <c r="H315" s="44"/>
      <c r="I315" s="669" t="s">
        <v>2005</v>
      </c>
      <c r="J315" s="670" t="s">
        <v>1546</v>
      </c>
      <c r="K315" s="670" t="s">
        <v>1546</v>
      </c>
      <c r="L315" s="670" t="s">
        <v>1546</v>
      </c>
      <c r="M315" s="670" t="s">
        <v>1546</v>
      </c>
      <c r="N315" s="670" t="s">
        <v>1546</v>
      </c>
      <c r="O315" s="670" t="s">
        <v>1546</v>
      </c>
      <c r="P315" s="671" t="s">
        <v>1546</v>
      </c>
      <c r="Q315" s="104">
        <v>1</v>
      </c>
      <c r="R315" s="258"/>
      <c r="S315" s="259"/>
      <c r="T315" s="259"/>
      <c r="U315" s="259"/>
      <c r="V315" s="259"/>
      <c r="W315" s="259"/>
      <c r="X315" s="259"/>
      <c r="Y315" s="259"/>
      <c r="Z315" s="260"/>
    </row>
    <row r="316" spans="1:26" s="1" customFormat="1" ht="47.25" customHeight="1" x14ac:dyDescent="0.2">
      <c r="A316" s="5"/>
      <c r="B316" s="102" t="s">
        <v>2540</v>
      </c>
      <c r="C316" s="573" t="s">
        <v>1547</v>
      </c>
      <c r="D316" s="560"/>
      <c r="E316" s="560"/>
      <c r="F316" s="560"/>
      <c r="G316" s="672"/>
      <c r="H316" s="44"/>
      <c r="I316" s="669" t="s">
        <v>3197</v>
      </c>
      <c r="J316" s="670" t="s">
        <v>1548</v>
      </c>
      <c r="K316" s="670" t="s">
        <v>1548</v>
      </c>
      <c r="L316" s="670" t="s">
        <v>1548</v>
      </c>
      <c r="M316" s="670" t="s">
        <v>1548</v>
      </c>
      <c r="N316" s="670" t="s">
        <v>1548</v>
      </c>
      <c r="O316" s="670" t="s">
        <v>1548</v>
      </c>
      <c r="P316" s="671" t="s">
        <v>1548</v>
      </c>
      <c r="Q316" s="104">
        <v>1</v>
      </c>
      <c r="R316" s="258"/>
      <c r="S316" s="259"/>
      <c r="T316" s="259"/>
      <c r="U316" s="259"/>
      <c r="V316" s="259"/>
      <c r="W316" s="259"/>
      <c r="X316" s="259"/>
      <c r="Y316" s="259"/>
      <c r="Z316" s="260"/>
    </row>
    <row r="317" spans="1:26" s="1" customFormat="1" ht="50.25" customHeight="1" x14ac:dyDescent="0.2">
      <c r="A317" s="5"/>
      <c r="B317" s="102" t="s">
        <v>2541</v>
      </c>
      <c r="C317" s="573" t="s">
        <v>1549</v>
      </c>
      <c r="D317" s="560"/>
      <c r="E317" s="560"/>
      <c r="F317" s="560"/>
      <c r="G317" s="672"/>
      <c r="H317" s="44"/>
      <c r="I317" s="669" t="s">
        <v>3198</v>
      </c>
      <c r="J317" s="670" t="s">
        <v>1550</v>
      </c>
      <c r="K317" s="670" t="s">
        <v>1550</v>
      </c>
      <c r="L317" s="670" t="s">
        <v>1550</v>
      </c>
      <c r="M317" s="670" t="s">
        <v>1550</v>
      </c>
      <c r="N317" s="670" t="s">
        <v>1550</v>
      </c>
      <c r="O317" s="670" t="s">
        <v>1550</v>
      </c>
      <c r="P317" s="671" t="s">
        <v>1550</v>
      </c>
      <c r="Q317" s="104">
        <v>1</v>
      </c>
      <c r="R317" s="258"/>
      <c r="S317" s="259"/>
      <c r="T317" s="259"/>
      <c r="U317" s="259"/>
      <c r="V317" s="259"/>
      <c r="W317" s="259"/>
      <c r="X317" s="259"/>
      <c r="Y317" s="259"/>
      <c r="Z317" s="260"/>
    </row>
    <row r="318" spans="1:26" s="1" customFormat="1" ht="36.75" customHeight="1" x14ac:dyDescent="0.2">
      <c r="A318" s="5"/>
      <c r="B318" s="102" t="s">
        <v>2542</v>
      </c>
      <c r="C318" s="573" t="s">
        <v>3216</v>
      </c>
      <c r="D318" s="560"/>
      <c r="E318" s="560"/>
      <c r="F318" s="560"/>
      <c r="G318" s="672"/>
      <c r="H318" s="114"/>
      <c r="I318" s="669" t="s">
        <v>1551</v>
      </c>
      <c r="J318" s="670" t="s">
        <v>1551</v>
      </c>
      <c r="K318" s="670" t="s">
        <v>1551</v>
      </c>
      <c r="L318" s="670" t="s">
        <v>1551</v>
      </c>
      <c r="M318" s="670" t="s">
        <v>1551</v>
      </c>
      <c r="N318" s="670" t="s">
        <v>1551</v>
      </c>
      <c r="O318" s="670" t="s">
        <v>1551</v>
      </c>
      <c r="P318" s="671" t="s">
        <v>1551</v>
      </c>
      <c r="Q318" s="106"/>
      <c r="R318" s="258"/>
      <c r="S318" s="259"/>
      <c r="T318" s="259"/>
      <c r="U318" s="259"/>
      <c r="V318" s="259"/>
      <c r="W318" s="259"/>
      <c r="X318" s="259"/>
      <c r="Y318" s="259"/>
      <c r="Z318" s="260"/>
    </row>
    <row r="319" spans="1:26" s="1" customFormat="1" ht="36.75" customHeight="1" x14ac:dyDescent="0.2">
      <c r="A319" s="5"/>
      <c r="B319" s="102" t="s">
        <v>55</v>
      </c>
      <c r="C319" s="573" t="s">
        <v>3199</v>
      </c>
      <c r="D319" s="560"/>
      <c r="E319" s="560"/>
      <c r="F319" s="560"/>
      <c r="G319" s="672"/>
      <c r="H319" s="44"/>
      <c r="I319" s="669" t="s">
        <v>2006</v>
      </c>
      <c r="J319" s="670" t="s">
        <v>1552</v>
      </c>
      <c r="K319" s="670" t="s">
        <v>1552</v>
      </c>
      <c r="L319" s="670" t="s">
        <v>1552</v>
      </c>
      <c r="M319" s="670" t="s">
        <v>1552</v>
      </c>
      <c r="N319" s="670" t="s">
        <v>1552</v>
      </c>
      <c r="O319" s="670" t="s">
        <v>1552</v>
      </c>
      <c r="P319" s="671" t="s">
        <v>1552</v>
      </c>
      <c r="Q319" s="104">
        <v>1</v>
      </c>
      <c r="R319" s="258"/>
      <c r="S319" s="259"/>
      <c r="T319" s="259"/>
      <c r="U319" s="259"/>
      <c r="V319" s="259"/>
      <c r="W319" s="259"/>
      <c r="X319" s="259"/>
      <c r="Y319" s="259"/>
      <c r="Z319" s="260"/>
    </row>
    <row r="320" spans="1:26" s="1" customFormat="1" ht="92.25" customHeight="1" x14ac:dyDescent="0.2">
      <c r="A320" s="5"/>
      <c r="B320" s="102" t="s">
        <v>58</v>
      </c>
      <c r="C320" s="573" t="s">
        <v>3200</v>
      </c>
      <c r="D320" s="560"/>
      <c r="E320" s="560"/>
      <c r="F320" s="560"/>
      <c r="G320" s="672"/>
      <c r="H320" s="44"/>
      <c r="I320" s="669" t="s">
        <v>3201</v>
      </c>
      <c r="J320" s="670" t="s">
        <v>1553</v>
      </c>
      <c r="K320" s="670" t="s">
        <v>1553</v>
      </c>
      <c r="L320" s="670" t="s">
        <v>1553</v>
      </c>
      <c r="M320" s="670" t="s">
        <v>1553</v>
      </c>
      <c r="N320" s="670" t="s">
        <v>1553</v>
      </c>
      <c r="O320" s="670" t="s">
        <v>1553</v>
      </c>
      <c r="P320" s="671" t="s">
        <v>1553</v>
      </c>
      <c r="Q320" s="104">
        <v>1</v>
      </c>
      <c r="R320" s="258"/>
      <c r="S320" s="259"/>
      <c r="T320" s="259"/>
      <c r="U320" s="259"/>
      <c r="V320" s="259"/>
      <c r="W320" s="259"/>
      <c r="X320" s="259"/>
      <c r="Y320" s="259"/>
      <c r="Z320" s="260"/>
    </row>
    <row r="321" spans="1:26" s="1" customFormat="1" ht="21" customHeight="1" x14ac:dyDescent="0.2">
      <c r="A321" s="5"/>
      <c r="B321" s="102" t="s">
        <v>2543</v>
      </c>
      <c r="C321" s="573" t="s">
        <v>442</v>
      </c>
      <c r="D321" s="560"/>
      <c r="E321" s="560"/>
      <c r="F321" s="560"/>
      <c r="G321" s="672"/>
      <c r="H321" s="114"/>
      <c r="I321" s="669" t="s">
        <v>2864</v>
      </c>
      <c r="J321" s="670" t="s">
        <v>1554</v>
      </c>
      <c r="K321" s="670" t="s">
        <v>1554</v>
      </c>
      <c r="L321" s="670" t="s">
        <v>1554</v>
      </c>
      <c r="M321" s="670" t="s">
        <v>1554</v>
      </c>
      <c r="N321" s="670" t="s">
        <v>1554</v>
      </c>
      <c r="O321" s="670" t="s">
        <v>1554</v>
      </c>
      <c r="P321" s="671" t="s">
        <v>1554</v>
      </c>
      <c r="Q321" s="106"/>
      <c r="R321" s="258"/>
      <c r="S321" s="259"/>
      <c r="T321" s="259"/>
      <c r="U321" s="259"/>
      <c r="V321" s="259"/>
      <c r="W321" s="259"/>
      <c r="X321" s="259"/>
      <c r="Y321" s="259"/>
      <c r="Z321" s="260"/>
    </row>
    <row r="322" spans="1:26" s="1" customFormat="1" ht="63" customHeight="1" x14ac:dyDescent="0.2">
      <c r="A322" s="5"/>
      <c r="B322" s="102" t="s">
        <v>55</v>
      </c>
      <c r="C322" s="573" t="s">
        <v>3202</v>
      </c>
      <c r="D322" s="560"/>
      <c r="E322" s="560"/>
      <c r="F322" s="560"/>
      <c r="G322" s="672"/>
      <c r="H322" s="44"/>
      <c r="I322" s="669" t="s">
        <v>3217</v>
      </c>
      <c r="J322" s="670" t="s">
        <v>1425</v>
      </c>
      <c r="K322" s="670" t="s">
        <v>1425</v>
      </c>
      <c r="L322" s="670" t="s">
        <v>1425</v>
      </c>
      <c r="M322" s="670" t="s">
        <v>1425</v>
      </c>
      <c r="N322" s="670" t="s">
        <v>1425</v>
      </c>
      <c r="O322" s="670" t="s">
        <v>1425</v>
      </c>
      <c r="P322" s="671" t="s">
        <v>1425</v>
      </c>
      <c r="Q322" s="104">
        <v>1</v>
      </c>
      <c r="R322" s="258"/>
      <c r="S322" s="259"/>
      <c r="T322" s="259"/>
      <c r="U322" s="259"/>
      <c r="V322" s="259"/>
      <c r="W322" s="259"/>
      <c r="X322" s="259"/>
      <c r="Y322" s="259"/>
      <c r="Z322" s="260"/>
    </row>
    <row r="323" spans="1:26" s="1" customFormat="1" ht="21" customHeight="1" x14ac:dyDescent="0.2">
      <c r="A323" s="5"/>
      <c r="B323" s="102" t="s">
        <v>58</v>
      </c>
      <c r="C323" s="573" t="s">
        <v>3203</v>
      </c>
      <c r="D323" s="560"/>
      <c r="E323" s="560"/>
      <c r="F323" s="560"/>
      <c r="G323" s="672"/>
      <c r="H323" s="44"/>
      <c r="I323" s="669" t="s">
        <v>444</v>
      </c>
      <c r="J323" s="670" t="s">
        <v>1425</v>
      </c>
      <c r="K323" s="670" t="s">
        <v>1425</v>
      </c>
      <c r="L323" s="670" t="s">
        <v>1425</v>
      </c>
      <c r="M323" s="670" t="s">
        <v>1425</v>
      </c>
      <c r="N323" s="670" t="s">
        <v>1425</v>
      </c>
      <c r="O323" s="670" t="s">
        <v>1425</v>
      </c>
      <c r="P323" s="671" t="s">
        <v>1425</v>
      </c>
      <c r="Q323" s="104">
        <v>1</v>
      </c>
      <c r="R323" s="258"/>
      <c r="S323" s="259"/>
      <c r="T323" s="259"/>
      <c r="U323" s="259"/>
      <c r="V323" s="259"/>
      <c r="W323" s="259"/>
      <c r="X323" s="259"/>
      <c r="Y323" s="259"/>
      <c r="Z323" s="260"/>
    </row>
    <row r="324" spans="1:26" s="1" customFormat="1" ht="32.25" customHeight="1" x14ac:dyDescent="0.2">
      <c r="A324" s="5"/>
      <c r="B324" s="102" t="s">
        <v>59</v>
      </c>
      <c r="C324" s="573" t="s">
        <v>3204</v>
      </c>
      <c r="D324" s="560"/>
      <c r="E324" s="560"/>
      <c r="F324" s="560"/>
      <c r="G324" s="672"/>
      <c r="H324" s="44"/>
      <c r="I324" s="669" t="s">
        <v>2007</v>
      </c>
      <c r="J324" s="670" t="s">
        <v>1555</v>
      </c>
      <c r="K324" s="670" t="s">
        <v>1555</v>
      </c>
      <c r="L324" s="670" t="s">
        <v>1555</v>
      </c>
      <c r="M324" s="670" t="s">
        <v>1555</v>
      </c>
      <c r="N324" s="670" t="s">
        <v>1555</v>
      </c>
      <c r="O324" s="670" t="s">
        <v>1555</v>
      </c>
      <c r="P324" s="671" t="s">
        <v>1555</v>
      </c>
      <c r="Q324" s="104">
        <v>1</v>
      </c>
      <c r="R324" s="258"/>
      <c r="S324" s="259"/>
      <c r="T324" s="259"/>
      <c r="U324" s="259"/>
      <c r="V324" s="259"/>
      <c r="W324" s="259"/>
      <c r="X324" s="259"/>
      <c r="Y324" s="259"/>
      <c r="Z324" s="260"/>
    </row>
    <row r="325" spans="1:26" s="1" customFormat="1" ht="21" customHeight="1" x14ac:dyDescent="0.2">
      <c r="A325" s="5"/>
      <c r="B325" s="102" t="s">
        <v>61</v>
      </c>
      <c r="C325" s="573" t="s">
        <v>3205</v>
      </c>
      <c r="D325" s="560"/>
      <c r="E325" s="560"/>
      <c r="F325" s="560"/>
      <c r="G325" s="672"/>
      <c r="H325" s="44"/>
      <c r="I325" s="669" t="s">
        <v>2865</v>
      </c>
      <c r="J325" s="670" t="s">
        <v>1556</v>
      </c>
      <c r="K325" s="670" t="s">
        <v>1556</v>
      </c>
      <c r="L325" s="670" t="s">
        <v>1556</v>
      </c>
      <c r="M325" s="670" t="s">
        <v>1556</v>
      </c>
      <c r="N325" s="670" t="s">
        <v>1556</v>
      </c>
      <c r="O325" s="670" t="s">
        <v>1556</v>
      </c>
      <c r="P325" s="671" t="s">
        <v>1556</v>
      </c>
      <c r="Q325" s="104">
        <v>1</v>
      </c>
      <c r="R325" s="258"/>
      <c r="S325" s="259"/>
      <c r="T325" s="259"/>
      <c r="U325" s="259"/>
      <c r="V325" s="259"/>
      <c r="W325" s="259"/>
      <c r="X325" s="259"/>
      <c r="Y325" s="259"/>
      <c r="Z325" s="260"/>
    </row>
    <row r="326" spans="1:26" s="1" customFormat="1" ht="48.75" customHeight="1" x14ac:dyDescent="0.2">
      <c r="A326" s="5"/>
      <c r="B326" s="102" t="s">
        <v>63</v>
      </c>
      <c r="C326" s="573" t="s">
        <v>3206</v>
      </c>
      <c r="D326" s="560"/>
      <c r="E326" s="560"/>
      <c r="F326" s="560"/>
      <c r="G326" s="672"/>
      <c r="H326" s="44"/>
      <c r="I326" s="669" t="s">
        <v>3218</v>
      </c>
      <c r="J326" s="670" t="s">
        <v>1557</v>
      </c>
      <c r="K326" s="670" t="s">
        <v>1557</v>
      </c>
      <c r="L326" s="670" t="s">
        <v>1557</v>
      </c>
      <c r="M326" s="670" t="s">
        <v>1557</v>
      </c>
      <c r="N326" s="670" t="s">
        <v>1557</v>
      </c>
      <c r="O326" s="670" t="s">
        <v>1557</v>
      </c>
      <c r="P326" s="671" t="s">
        <v>1557</v>
      </c>
      <c r="Q326" s="104">
        <v>1</v>
      </c>
      <c r="R326" s="258"/>
      <c r="S326" s="259"/>
      <c r="T326" s="259"/>
      <c r="U326" s="259"/>
      <c r="V326" s="259"/>
      <c r="W326" s="259"/>
      <c r="X326" s="259"/>
      <c r="Y326" s="259"/>
      <c r="Z326" s="260"/>
    </row>
    <row r="327" spans="1:26" s="1" customFormat="1" ht="21" customHeight="1" x14ac:dyDescent="0.2">
      <c r="A327" s="5"/>
      <c r="B327" s="102" t="s">
        <v>65</v>
      </c>
      <c r="C327" s="573" t="s">
        <v>3207</v>
      </c>
      <c r="D327" s="560"/>
      <c r="E327" s="560"/>
      <c r="F327" s="560"/>
      <c r="G327" s="672"/>
      <c r="H327" s="44"/>
      <c r="I327" s="669" t="s">
        <v>444</v>
      </c>
      <c r="J327" s="670" t="s">
        <v>1425</v>
      </c>
      <c r="K327" s="670" t="s">
        <v>1425</v>
      </c>
      <c r="L327" s="670" t="s">
        <v>1425</v>
      </c>
      <c r="M327" s="670" t="s">
        <v>1425</v>
      </c>
      <c r="N327" s="670" t="s">
        <v>1425</v>
      </c>
      <c r="O327" s="670" t="s">
        <v>1425</v>
      </c>
      <c r="P327" s="671" t="s">
        <v>1425</v>
      </c>
      <c r="Q327" s="104">
        <v>1</v>
      </c>
      <c r="R327" s="258"/>
      <c r="S327" s="259"/>
      <c r="T327" s="259"/>
      <c r="U327" s="259"/>
      <c r="V327" s="259"/>
      <c r="W327" s="259"/>
      <c r="X327" s="259"/>
      <c r="Y327" s="259"/>
      <c r="Z327" s="260"/>
    </row>
    <row r="328" spans="1:26" s="1" customFormat="1" ht="21" customHeight="1" x14ac:dyDescent="0.2">
      <c r="A328" s="5"/>
      <c r="B328" s="102" t="s">
        <v>68</v>
      </c>
      <c r="C328" s="573" t="s">
        <v>3208</v>
      </c>
      <c r="D328" s="560"/>
      <c r="E328" s="560"/>
      <c r="F328" s="560"/>
      <c r="G328" s="672"/>
      <c r="H328" s="44"/>
      <c r="I328" s="669" t="s">
        <v>444</v>
      </c>
      <c r="J328" s="670" t="s">
        <v>1425</v>
      </c>
      <c r="K328" s="670" t="s">
        <v>1425</v>
      </c>
      <c r="L328" s="670" t="s">
        <v>1425</v>
      </c>
      <c r="M328" s="670" t="s">
        <v>1425</v>
      </c>
      <c r="N328" s="670" t="s">
        <v>1425</v>
      </c>
      <c r="O328" s="670" t="s">
        <v>1425</v>
      </c>
      <c r="P328" s="671" t="s">
        <v>1425</v>
      </c>
      <c r="Q328" s="104">
        <v>1</v>
      </c>
      <c r="R328" s="258"/>
      <c r="S328" s="259"/>
      <c r="T328" s="259"/>
      <c r="U328" s="259"/>
      <c r="V328" s="259"/>
      <c r="W328" s="259"/>
      <c r="X328" s="259"/>
      <c r="Y328" s="259"/>
      <c r="Z328" s="260"/>
    </row>
    <row r="329" spans="1:26" s="1" customFormat="1" ht="21" customHeight="1" x14ac:dyDescent="0.2">
      <c r="A329" s="5"/>
      <c r="B329" s="102" t="s">
        <v>71</v>
      </c>
      <c r="C329" s="573" t="s">
        <v>3209</v>
      </c>
      <c r="D329" s="560"/>
      <c r="E329" s="560"/>
      <c r="F329" s="560"/>
      <c r="G329" s="672"/>
      <c r="H329" s="44"/>
      <c r="I329" s="669" t="s">
        <v>444</v>
      </c>
      <c r="J329" s="670" t="s">
        <v>1425</v>
      </c>
      <c r="K329" s="670" t="s">
        <v>1425</v>
      </c>
      <c r="L329" s="670" t="s">
        <v>1425</v>
      </c>
      <c r="M329" s="670" t="s">
        <v>1425</v>
      </c>
      <c r="N329" s="670" t="s">
        <v>1425</v>
      </c>
      <c r="O329" s="670" t="s">
        <v>1425</v>
      </c>
      <c r="P329" s="671" t="s">
        <v>1425</v>
      </c>
      <c r="Q329" s="104">
        <v>1</v>
      </c>
      <c r="R329" s="258"/>
      <c r="S329" s="259"/>
      <c r="T329" s="259"/>
      <c r="U329" s="259"/>
      <c r="V329" s="259"/>
      <c r="W329" s="259"/>
      <c r="X329" s="259"/>
      <c r="Y329" s="259"/>
      <c r="Z329" s="260"/>
    </row>
    <row r="330" spans="1:26" s="1" customFormat="1" ht="21" customHeight="1" x14ac:dyDescent="0.2">
      <c r="A330" s="5"/>
      <c r="B330" s="102" t="s">
        <v>74</v>
      </c>
      <c r="C330" s="573" t="s">
        <v>3210</v>
      </c>
      <c r="D330" s="560"/>
      <c r="E330" s="560"/>
      <c r="F330" s="560"/>
      <c r="G330" s="672"/>
      <c r="H330" s="44"/>
      <c r="I330" s="669" t="s">
        <v>444</v>
      </c>
      <c r="J330" s="670" t="s">
        <v>1425</v>
      </c>
      <c r="K330" s="670" t="s">
        <v>1425</v>
      </c>
      <c r="L330" s="670" t="s">
        <v>1425</v>
      </c>
      <c r="M330" s="670" t="s">
        <v>1425</v>
      </c>
      <c r="N330" s="670" t="s">
        <v>1425</v>
      </c>
      <c r="O330" s="670" t="s">
        <v>1425</v>
      </c>
      <c r="P330" s="671" t="s">
        <v>1425</v>
      </c>
      <c r="Q330" s="104">
        <v>1</v>
      </c>
      <c r="R330" s="258"/>
      <c r="S330" s="259"/>
      <c r="T330" s="259"/>
      <c r="U330" s="259"/>
      <c r="V330" s="259"/>
      <c r="W330" s="259"/>
      <c r="X330" s="259"/>
      <c r="Y330" s="259"/>
      <c r="Z330" s="260"/>
    </row>
    <row r="331" spans="1:26" s="1" customFormat="1" ht="21" customHeight="1" x14ac:dyDescent="0.2">
      <c r="A331" s="5"/>
      <c r="B331" s="102" t="s">
        <v>76</v>
      </c>
      <c r="C331" s="573" t="s">
        <v>3211</v>
      </c>
      <c r="D331" s="560"/>
      <c r="E331" s="560"/>
      <c r="F331" s="560"/>
      <c r="G331" s="672"/>
      <c r="H331" s="44"/>
      <c r="I331" s="669" t="s">
        <v>444</v>
      </c>
      <c r="J331" s="670" t="s">
        <v>1425</v>
      </c>
      <c r="K331" s="670" t="s">
        <v>1425</v>
      </c>
      <c r="L331" s="670" t="s">
        <v>1425</v>
      </c>
      <c r="M331" s="670" t="s">
        <v>1425</v>
      </c>
      <c r="N331" s="670" t="s">
        <v>1425</v>
      </c>
      <c r="O331" s="670" t="s">
        <v>1425</v>
      </c>
      <c r="P331" s="671" t="s">
        <v>1425</v>
      </c>
      <c r="Q331" s="104">
        <v>1</v>
      </c>
      <c r="R331" s="258"/>
      <c r="S331" s="259"/>
      <c r="T331" s="259"/>
      <c r="U331" s="259"/>
      <c r="V331" s="259"/>
      <c r="W331" s="259"/>
      <c r="X331" s="259"/>
      <c r="Y331" s="259"/>
      <c r="Z331" s="260"/>
    </row>
    <row r="332" spans="1:26" s="1" customFormat="1" ht="21" customHeight="1" x14ac:dyDescent="0.2">
      <c r="A332" s="5"/>
      <c r="B332" s="102" t="s">
        <v>79</v>
      </c>
      <c r="C332" s="573" t="s">
        <v>3212</v>
      </c>
      <c r="D332" s="560"/>
      <c r="E332" s="560"/>
      <c r="F332" s="560"/>
      <c r="G332" s="672"/>
      <c r="H332" s="44"/>
      <c r="I332" s="669" t="s">
        <v>444</v>
      </c>
      <c r="J332" s="670" t="s">
        <v>1425</v>
      </c>
      <c r="K332" s="670" t="s">
        <v>1425</v>
      </c>
      <c r="L332" s="670" t="s">
        <v>1425</v>
      </c>
      <c r="M332" s="670" t="s">
        <v>1425</v>
      </c>
      <c r="N332" s="670" t="s">
        <v>1425</v>
      </c>
      <c r="O332" s="670" t="s">
        <v>1425</v>
      </c>
      <c r="P332" s="671" t="s">
        <v>1425</v>
      </c>
      <c r="Q332" s="104">
        <v>1</v>
      </c>
      <c r="R332" s="258"/>
      <c r="S332" s="259"/>
      <c r="T332" s="259"/>
      <c r="U332" s="259"/>
      <c r="V332" s="259"/>
      <c r="W332" s="259"/>
      <c r="X332" s="259"/>
      <c r="Y332" s="259"/>
      <c r="Z332" s="260"/>
    </row>
    <row r="333" spans="1:26" s="1" customFormat="1" ht="37.5" customHeight="1" x14ac:dyDescent="0.2">
      <c r="A333" s="5"/>
      <c r="B333" s="102" t="s">
        <v>82</v>
      </c>
      <c r="C333" s="573" t="s">
        <v>3213</v>
      </c>
      <c r="D333" s="560"/>
      <c r="E333" s="560"/>
      <c r="F333" s="560"/>
      <c r="G333" s="672"/>
      <c r="H333" s="44"/>
      <c r="I333" s="521" t="s">
        <v>2146</v>
      </c>
      <c r="J333" s="522"/>
      <c r="K333" s="522"/>
      <c r="L333" s="522"/>
      <c r="M333" s="522"/>
      <c r="N333" s="522"/>
      <c r="O333" s="522"/>
      <c r="P333" s="523"/>
      <c r="Q333" s="104">
        <v>1</v>
      </c>
      <c r="R333" s="258"/>
      <c r="S333" s="259"/>
      <c r="T333" s="259"/>
      <c r="U333" s="259"/>
      <c r="V333" s="259"/>
      <c r="W333" s="259"/>
      <c r="X333" s="259"/>
      <c r="Y333" s="259"/>
      <c r="Z333" s="260"/>
    </row>
    <row r="334" spans="1:26" s="1" customFormat="1" ht="33" customHeight="1" x14ac:dyDescent="0.2">
      <c r="A334" s="5"/>
      <c r="B334" s="102" t="s">
        <v>85</v>
      </c>
      <c r="C334" s="573" t="s">
        <v>3214</v>
      </c>
      <c r="D334" s="560"/>
      <c r="E334" s="560"/>
      <c r="F334" s="560"/>
      <c r="G334" s="672"/>
      <c r="H334" s="44"/>
      <c r="I334" s="521" t="s">
        <v>2146</v>
      </c>
      <c r="J334" s="522"/>
      <c r="K334" s="522"/>
      <c r="L334" s="522"/>
      <c r="M334" s="522"/>
      <c r="N334" s="522"/>
      <c r="O334" s="522"/>
      <c r="P334" s="523"/>
      <c r="Q334" s="104">
        <v>1</v>
      </c>
      <c r="R334" s="258"/>
      <c r="S334" s="259"/>
      <c r="T334" s="259"/>
      <c r="U334" s="259"/>
      <c r="V334" s="259"/>
      <c r="W334" s="259"/>
      <c r="X334" s="259"/>
      <c r="Y334" s="259"/>
      <c r="Z334" s="260"/>
    </row>
    <row r="335" spans="1:26" s="1" customFormat="1" ht="60" customHeight="1" x14ac:dyDescent="0.2">
      <c r="A335" s="5"/>
      <c r="B335" s="102" t="s">
        <v>178</v>
      </c>
      <c r="C335" s="573" t="s">
        <v>3215</v>
      </c>
      <c r="D335" s="560"/>
      <c r="E335" s="560"/>
      <c r="F335" s="560"/>
      <c r="G335" s="672"/>
      <c r="H335" s="44"/>
      <c r="I335" s="669" t="s">
        <v>1558</v>
      </c>
      <c r="J335" s="670" t="s">
        <v>1559</v>
      </c>
      <c r="K335" s="670" t="s">
        <v>1559</v>
      </c>
      <c r="L335" s="670" t="s">
        <v>1559</v>
      </c>
      <c r="M335" s="670" t="s">
        <v>1559</v>
      </c>
      <c r="N335" s="670" t="s">
        <v>1559</v>
      </c>
      <c r="O335" s="670" t="s">
        <v>1559</v>
      </c>
      <c r="P335" s="671" t="s">
        <v>1559</v>
      </c>
      <c r="Q335" s="104">
        <v>1</v>
      </c>
      <c r="R335" s="258"/>
      <c r="S335" s="259"/>
      <c r="T335" s="259"/>
      <c r="U335" s="259"/>
      <c r="V335" s="259"/>
      <c r="W335" s="259"/>
      <c r="X335" s="259"/>
      <c r="Y335" s="259"/>
      <c r="Z335" s="260"/>
    </row>
    <row r="336" spans="1:26" s="1" customFormat="1" ht="32.25" customHeight="1" x14ac:dyDescent="0.2">
      <c r="A336" s="5"/>
      <c r="B336" s="102" t="s">
        <v>3219</v>
      </c>
      <c r="C336" s="573" t="s">
        <v>3220</v>
      </c>
      <c r="D336" s="560"/>
      <c r="E336" s="560"/>
      <c r="F336" s="560"/>
      <c r="G336" s="672"/>
      <c r="H336" s="44"/>
      <c r="I336" s="555" t="s">
        <v>444</v>
      </c>
      <c r="J336" s="556"/>
      <c r="K336" s="556"/>
      <c r="L336" s="556"/>
      <c r="M336" s="556"/>
      <c r="N336" s="556"/>
      <c r="O336" s="556"/>
      <c r="P336" s="557"/>
      <c r="Q336" s="104">
        <v>1</v>
      </c>
      <c r="R336" s="258"/>
      <c r="S336" s="259"/>
      <c r="T336" s="259"/>
      <c r="U336" s="259"/>
      <c r="V336" s="259"/>
      <c r="W336" s="259"/>
      <c r="X336" s="259"/>
      <c r="Y336" s="259"/>
      <c r="Z336" s="260"/>
    </row>
    <row r="337" spans="1:26" s="1" customFormat="1" ht="27.75" customHeight="1" x14ac:dyDescent="0.2">
      <c r="A337" s="5"/>
      <c r="B337" s="558" t="s">
        <v>92</v>
      </c>
      <c r="C337" s="559"/>
      <c r="D337" s="559"/>
      <c r="E337" s="559"/>
      <c r="F337" s="559"/>
      <c r="G337" s="559"/>
      <c r="H337" s="559"/>
      <c r="I337" s="559"/>
      <c r="J337" s="559"/>
      <c r="K337" s="559"/>
      <c r="L337" s="559"/>
      <c r="M337" s="559"/>
      <c r="N337" s="559"/>
      <c r="O337" s="559"/>
      <c r="P337" s="569"/>
      <c r="Q337" s="7">
        <f>COUNTIF(Q308:Q336,"N/A")</f>
        <v>0</v>
      </c>
      <c r="R337" s="567"/>
      <c r="S337" s="567"/>
      <c r="T337" s="567"/>
      <c r="U337" s="567"/>
      <c r="V337" s="567"/>
      <c r="W337" s="567"/>
      <c r="X337" s="567"/>
      <c r="Y337" s="567"/>
      <c r="Z337" s="567"/>
    </row>
    <row r="338" spans="1:26" s="1" customFormat="1" ht="27.75" customHeight="1" x14ac:dyDescent="0.2">
      <c r="A338" s="5"/>
      <c r="B338" s="558" t="s">
        <v>812</v>
      </c>
      <c r="C338" s="559"/>
      <c r="D338" s="559"/>
      <c r="E338" s="559"/>
      <c r="F338" s="559"/>
      <c r="G338" s="559"/>
      <c r="H338" s="559"/>
      <c r="I338" s="559"/>
      <c r="J338" s="559"/>
      <c r="K338" s="559"/>
      <c r="L338" s="559"/>
      <c r="M338" s="559"/>
      <c r="N338" s="559"/>
      <c r="O338" s="559"/>
      <c r="P338" s="569"/>
      <c r="Q338" s="7">
        <f>COUNTIFS(H308:H336,"M",Q308:Q336,"N/A")</f>
        <v>0</v>
      </c>
      <c r="R338" s="567"/>
      <c r="S338" s="567"/>
      <c r="T338" s="567"/>
      <c r="U338" s="567"/>
      <c r="V338" s="567"/>
      <c r="W338" s="567"/>
      <c r="X338" s="567"/>
      <c r="Y338" s="567"/>
      <c r="Z338" s="567"/>
    </row>
    <row r="339" spans="1:26" s="1" customFormat="1" ht="27.75" customHeight="1" x14ac:dyDescent="0.2">
      <c r="A339" s="5"/>
      <c r="B339" s="558" t="s">
        <v>813</v>
      </c>
      <c r="C339" s="559"/>
      <c r="D339" s="559"/>
      <c r="E339" s="559"/>
      <c r="F339" s="559"/>
      <c r="G339" s="559"/>
      <c r="H339" s="559"/>
      <c r="I339" s="559"/>
      <c r="J339" s="559"/>
      <c r="K339" s="559"/>
      <c r="L339" s="559"/>
      <c r="M339" s="559"/>
      <c r="N339" s="559"/>
      <c r="O339" s="559"/>
      <c r="P339" s="569"/>
      <c r="Q339" s="7">
        <f>COUNTIFS(H308:H336,"M",Q308:Q336,"1")</f>
        <v>1</v>
      </c>
      <c r="R339" s="567"/>
      <c r="S339" s="567"/>
      <c r="T339" s="567"/>
      <c r="U339" s="567"/>
      <c r="V339" s="567"/>
      <c r="W339" s="567"/>
      <c r="X339" s="567"/>
      <c r="Y339" s="567"/>
      <c r="Z339" s="567"/>
    </row>
    <row r="340" spans="1:26" s="1" customFormat="1" ht="27.75" customHeight="1" x14ac:dyDescent="0.2">
      <c r="A340" s="5"/>
      <c r="B340" s="262" t="s">
        <v>93</v>
      </c>
      <c r="C340" s="263"/>
      <c r="D340" s="263"/>
      <c r="E340" s="263"/>
      <c r="F340" s="263"/>
      <c r="G340" s="263"/>
      <c r="H340" s="263"/>
      <c r="I340" s="263"/>
      <c r="J340" s="263"/>
      <c r="K340" s="263"/>
      <c r="L340" s="263"/>
      <c r="M340" s="263"/>
      <c r="N340" s="263"/>
      <c r="O340" s="263"/>
      <c r="P340" s="264"/>
      <c r="Q340" s="7">
        <f>SUM(Q308:Q336)</f>
        <v>26</v>
      </c>
      <c r="R340" s="567"/>
      <c r="S340" s="567"/>
      <c r="T340" s="567"/>
      <c r="U340" s="567"/>
      <c r="V340" s="567"/>
      <c r="W340" s="567"/>
      <c r="X340" s="567"/>
      <c r="Y340" s="567"/>
      <c r="Z340" s="567"/>
    </row>
    <row r="341" spans="1:26" s="1" customFormat="1" ht="22.5" customHeight="1" x14ac:dyDescent="0.2">
      <c r="A341" s="5"/>
      <c r="B341" s="101" t="s">
        <v>2544</v>
      </c>
      <c r="C341" s="574" t="s">
        <v>563</v>
      </c>
      <c r="D341" s="575"/>
      <c r="E341" s="575"/>
      <c r="F341" s="575"/>
      <c r="G341" s="575"/>
      <c r="H341" s="575"/>
      <c r="I341" s="575"/>
      <c r="J341" s="575"/>
      <c r="K341" s="575"/>
      <c r="L341" s="575"/>
      <c r="M341" s="575"/>
      <c r="N341" s="575"/>
      <c r="O341" s="575"/>
      <c r="P341" s="576"/>
      <c r="Q341" s="108"/>
      <c r="R341" s="665"/>
      <c r="S341" s="663"/>
      <c r="T341" s="663"/>
      <c r="U341" s="663"/>
      <c r="V341" s="663"/>
      <c r="W341" s="663"/>
      <c r="X341" s="663"/>
      <c r="Y341" s="663"/>
      <c r="Z341" s="664"/>
    </row>
    <row r="342" spans="1:26" s="1" customFormat="1" ht="21" customHeight="1" x14ac:dyDescent="0.2">
      <c r="A342" s="5"/>
      <c r="B342" s="101" t="s">
        <v>2545</v>
      </c>
      <c r="C342" s="574" t="s">
        <v>565</v>
      </c>
      <c r="D342" s="575"/>
      <c r="E342" s="575"/>
      <c r="F342" s="575"/>
      <c r="G342" s="575"/>
      <c r="H342" s="575"/>
      <c r="I342" s="575"/>
      <c r="J342" s="575"/>
      <c r="K342" s="575"/>
      <c r="L342" s="575"/>
      <c r="M342" s="575"/>
      <c r="N342" s="575"/>
      <c r="O342" s="575"/>
      <c r="P342" s="576"/>
      <c r="Q342" s="108"/>
      <c r="R342" s="665"/>
      <c r="S342" s="663"/>
      <c r="T342" s="663"/>
      <c r="U342" s="663"/>
      <c r="V342" s="663"/>
      <c r="W342" s="663"/>
      <c r="X342" s="663"/>
      <c r="Y342" s="663"/>
      <c r="Z342" s="664"/>
    </row>
    <row r="343" spans="1:26" s="1" customFormat="1" ht="35.25" customHeight="1" x14ac:dyDescent="0.2">
      <c r="A343" s="5"/>
      <c r="B343" s="102" t="s">
        <v>2546</v>
      </c>
      <c r="C343" s="573" t="s">
        <v>1560</v>
      </c>
      <c r="D343" s="560"/>
      <c r="E343" s="560"/>
      <c r="F343" s="560"/>
      <c r="G343" s="672"/>
      <c r="H343" s="114"/>
      <c r="I343" s="669" t="s">
        <v>2008</v>
      </c>
      <c r="J343" s="670" t="s">
        <v>1561</v>
      </c>
      <c r="K343" s="670" t="s">
        <v>1561</v>
      </c>
      <c r="L343" s="670" t="s">
        <v>1561</v>
      </c>
      <c r="M343" s="670" t="s">
        <v>1561</v>
      </c>
      <c r="N343" s="670" t="s">
        <v>1561</v>
      </c>
      <c r="O343" s="670" t="s">
        <v>1561</v>
      </c>
      <c r="P343" s="671" t="s">
        <v>1561</v>
      </c>
      <c r="Q343" s="106"/>
      <c r="R343" s="258"/>
      <c r="S343" s="259"/>
      <c r="T343" s="259"/>
      <c r="U343" s="259"/>
      <c r="V343" s="259"/>
      <c r="W343" s="259"/>
      <c r="X343" s="259"/>
      <c r="Y343" s="259"/>
      <c r="Z343" s="260"/>
    </row>
    <row r="344" spans="1:26" s="1" customFormat="1" ht="21" customHeight="1" x14ac:dyDescent="0.2">
      <c r="A344" s="5"/>
      <c r="B344" s="102" t="s">
        <v>55</v>
      </c>
      <c r="C344" s="573" t="s">
        <v>3221</v>
      </c>
      <c r="D344" s="560"/>
      <c r="E344" s="560"/>
      <c r="F344" s="560"/>
      <c r="G344" s="672"/>
      <c r="H344" s="44"/>
      <c r="I344" s="669" t="s">
        <v>444</v>
      </c>
      <c r="J344" s="670" t="s">
        <v>1425</v>
      </c>
      <c r="K344" s="670" t="s">
        <v>1425</v>
      </c>
      <c r="L344" s="670" t="s">
        <v>1425</v>
      </c>
      <c r="M344" s="670" t="s">
        <v>1425</v>
      </c>
      <c r="N344" s="670" t="s">
        <v>1425</v>
      </c>
      <c r="O344" s="670" t="s">
        <v>1425</v>
      </c>
      <c r="P344" s="671" t="s">
        <v>1425</v>
      </c>
      <c r="Q344" s="104">
        <v>1</v>
      </c>
      <c r="R344" s="258"/>
      <c r="S344" s="259"/>
      <c r="T344" s="259"/>
      <c r="U344" s="259"/>
      <c r="V344" s="259"/>
      <c r="W344" s="259"/>
      <c r="X344" s="259"/>
      <c r="Y344" s="259"/>
      <c r="Z344" s="260"/>
    </row>
    <row r="345" spans="1:26" s="1" customFormat="1" ht="21" customHeight="1" x14ac:dyDescent="0.2">
      <c r="A345" s="5"/>
      <c r="B345" s="102" t="s">
        <v>58</v>
      </c>
      <c r="C345" s="573" t="s">
        <v>3222</v>
      </c>
      <c r="D345" s="560"/>
      <c r="E345" s="560"/>
      <c r="F345" s="560"/>
      <c r="G345" s="672"/>
      <c r="H345" s="44"/>
      <c r="I345" s="669" t="s">
        <v>444</v>
      </c>
      <c r="J345" s="670" t="s">
        <v>1425</v>
      </c>
      <c r="K345" s="670" t="s">
        <v>1425</v>
      </c>
      <c r="L345" s="670" t="s">
        <v>1425</v>
      </c>
      <c r="M345" s="670" t="s">
        <v>1425</v>
      </c>
      <c r="N345" s="670" t="s">
        <v>1425</v>
      </c>
      <c r="O345" s="670" t="s">
        <v>1425</v>
      </c>
      <c r="P345" s="671" t="s">
        <v>1425</v>
      </c>
      <c r="Q345" s="104">
        <v>1</v>
      </c>
      <c r="R345" s="258"/>
      <c r="S345" s="259"/>
      <c r="T345" s="259"/>
      <c r="U345" s="259"/>
      <c r="V345" s="259"/>
      <c r="W345" s="259"/>
      <c r="X345" s="259"/>
      <c r="Y345" s="259"/>
      <c r="Z345" s="260"/>
    </row>
    <row r="346" spans="1:26" s="1" customFormat="1" ht="21" customHeight="1" x14ac:dyDescent="0.2">
      <c r="A346" s="5"/>
      <c r="B346" s="102" t="s">
        <v>59</v>
      </c>
      <c r="C346" s="573" t="s">
        <v>3223</v>
      </c>
      <c r="D346" s="560"/>
      <c r="E346" s="560"/>
      <c r="F346" s="560"/>
      <c r="G346" s="672"/>
      <c r="H346" s="44"/>
      <c r="I346" s="669" t="s">
        <v>444</v>
      </c>
      <c r="J346" s="670" t="s">
        <v>1425</v>
      </c>
      <c r="K346" s="670" t="s">
        <v>1425</v>
      </c>
      <c r="L346" s="670" t="s">
        <v>1425</v>
      </c>
      <c r="M346" s="670" t="s">
        <v>1425</v>
      </c>
      <c r="N346" s="670" t="s">
        <v>1425</v>
      </c>
      <c r="O346" s="670" t="s">
        <v>1425</v>
      </c>
      <c r="P346" s="671" t="s">
        <v>1425</v>
      </c>
      <c r="Q346" s="104">
        <v>1</v>
      </c>
      <c r="R346" s="258"/>
      <c r="S346" s="259"/>
      <c r="T346" s="259"/>
      <c r="U346" s="259"/>
      <c r="V346" s="259"/>
      <c r="W346" s="259"/>
      <c r="X346" s="259"/>
      <c r="Y346" s="259"/>
      <c r="Z346" s="260"/>
    </row>
    <row r="347" spans="1:26" s="1" customFormat="1" ht="46.5" customHeight="1" x14ac:dyDescent="0.2">
      <c r="A347" s="5"/>
      <c r="B347" s="102" t="s">
        <v>61</v>
      </c>
      <c r="C347" s="573" t="s">
        <v>3224</v>
      </c>
      <c r="D347" s="560"/>
      <c r="E347" s="560"/>
      <c r="F347" s="560"/>
      <c r="G347" s="672"/>
      <c r="H347" s="44"/>
      <c r="I347" s="669" t="s">
        <v>3227</v>
      </c>
      <c r="J347" s="670" t="s">
        <v>1562</v>
      </c>
      <c r="K347" s="670" t="s">
        <v>1562</v>
      </c>
      <c r="L347" s="670" t="s">
        <v>1562</v>
      </c>
      <c r="M347" s="670" t="s">
        <v>1562</v>
      </c>
      <c r="N347" s="670" t="s">
        <v>1562</v>
      </c>
      <c r="O347" s="670" t="s">
        <v>1562</v>
      </c>
      <c r="P347" s="671" t="s">
        <v>1562</v>
      </c>
      <c r="Q347" s="104">
        <v>1</v>
      </c>
      <c r="R347" s="258"/>
      <c r="S347" s="259"/>
      <c r="T347" s="259"/>
      <c r="U347" s="259"/>
      <c r="V347" s="259"/>
      <c r="W347" s="259"/>
      <c r="X347" s="259"/>
      <c r="Y347" s="259"/>
      <c r="Z347" s="260"/>
    </row>
    <row r="348" spans="1:26" s="1" customFormat="1" ht="20.25" customHeight="1" x14ac:dyDescent="0.2">
      <c r="A348" s="5"/>
      <c r="B348" s="102" t="s">
        <v>63</v>
      </c>
      <c r="C348" s="573" t="s">
        <v>3225</v>
      </c>
      <c r="D348" s="560"/>
      <c r="E348" s="560"/>
      <c r="F348" s="560"/>
      <c r="G348" s="672"/>
      <c r="H348" s="44"/>
      <c r="I348" s="669" t="s">
        <v>444</v>
      </c>
      <c r="J348" s="670" t="s">
        <v>1425</v>
      </c>
      <c r="K348" s="670" t="s">
        <v>1425</v>
      </c>
      <c r="L348" s="670" t="s">
        <v>1425</v>
      </c>
      <c r="M348" s="670" t="s">
        <v>1425</v>
      </c>
      <c r="N348" s="670" t="s">
        <v>1425</v>
      </c>
      <c r="O348" s="670" t="s">
        <v>1425</v>
      </c>
      <c r="P348" s="671" t="s">
        <v>1425</v>
      </c>
      <c r="Q348" s="104">
        <v>1</v>
      </c>
      <c r="R348" s="258"/>
      <c r="S348" s="259"/>
      <c r="T348" s="259"/>
      <c r="U348" s="259"/>
      <c r="V348" s="259"/>
      <c r="W348" s="259"/>
      <c r="X348" s="259"/>
      <c r="Y348" s="259"/>
      <c r="Z348" s="260"/>
    </row>
    <row r="349" spans="1:26" s="1" customFormat="1" ht="48.75" customHeight="1" x14ac:dyDescent="0.2">
      <c r="A349" s="5"/>
      <c r="B349" s="102" t="s">
        <v>2547</v>
      </c>
      <c r="C349" s="573" t="s">
        <v>3226</v>
      </c>
      <c r="D349" s="560"/>
      <c r="E349" s="560"/>
      <c r="F349" s="560"/>
      <c r="G349" s="672"/>
      <c r="H349" s="44"/>
      <c r="I349" s="669" t="s">
        <v>1563</v>
      </c>
      <c r="J349" s="670" t="s">
        <v>1563</v>
      </c>
      <c r="K349" s="670" t="s">
        <v>1563</v>
      </c>
      <c r="L349" s="670" t="s">
        <v>1563</v>
      </c>
      <c r="M349" s="670" t="s">
        <v>1563</v>
      </c>
      <c r="N349" s="670" t="s">
        <v>1563</v>
      </c>
      <c r="O349" s="670" t="s">
        <v>1563</v>
      </c>
      <c r="P349" s="671" t="s">
        <v>1563</v>
      </c>
      <c r="Q349" s="104">
        <v>1</v>
      </c>
      <c r="R349" s="258"/>
      <c r="S349" s="259"/>
      <c r="T349" s="259"/>
      <c r="U349" s="259"/>
      <c r="V349" s="259"/>
      <c r="W349" s="259"/>
      <c r="X349" s="259"/>
      <c r="Y349" s="259"/>
      <c r="Z349" s="260"/>
    </row>
    <row r="350" spans="1:26" s="1" customFormat="1" ht="27.75" customHeight="1" x14ac:dyDescent="0.2">
      <c r="A350" s="5"/>
      <c r="B350" s="558" t="s">
        <v>92</v>
      </c>
      <c r="C350" s="559"/>
      <c r="D350" s="559"/>
      <c r="E350" s="559"/>
      <c r="F350" s="559"/>
      <c r="G350" s="559"/>
      <c r="H350" s="559"/>
      <c r="I350" s="559"/>
      <c r="J350" s="559"/>
      <c r="K350" s="559"/>
      <c r="L350" s="559"/>
      <c r="M350" s="559"/>
      <c r="N350" s="559"/>
      <c r="O350" s="559"/>
      <c r="P350" s="559"/>
      <c r="Q350" s="7">
        <f>COUNTIF(Q343:Q349,"N/A")</f>
        <v>0</v>
      </c>
      <c r="R350" s="567"/>
      <c r="S350" s="567"/>
      <c r="T350" s="567"/>
      <c r="U350" s="567"/>
      <c r="V350" s="567"/>
      <c r="W350" s="567"/>
      <c r="X350" s="567"/>
      <c r="Y350" s="567"/>
      <c r="Z350" s="567"/>
    </row>
    <row r="351" spans="1:26" s="1" customFormat="1" ht="27.75" customHeight="1" x14ac:dyDescent="0.2">
      <c r="A351" s="5"/>
      <c r="B351" s="558" t="s">
        <v>812</v>
      </c>
      <c r="C351" s="559"/>
      <c r="D351" s="559"/>
      <c r="E351" s="559"/>
      <c r="F351" s="559"/>
      <c r="G351" s="559"/>
      <c r="H351" s="559"/>
      <c r="I351" s="559"/>
      <c r="J351" s="559"/>
      <c r="K351" s="559"/>
      <c r="L351" s="559"/>
      <c r="M351" s="559"/>
      <c r="N351" s="559"/>
      <c r="O351" s="559"/>
      <c r="P351" s="559"/>
      <c r="Q351" s="7">
        <f>COUNTIFS(H343:H349,"M",Q343:Q349,"N/A")</f>
        <v>0</v>
      </c>
      <c r="R351" s="567"/>
      <c r="S351" s="567"/>
      <c r="T351" s="567"/>
      <c r="U351" s="567"/>
      <c r="V351" s="567"/>
      <c r="W351" s="567"/>
      <c r="X351" s="567"/>
      <c r="Y351" s="567"/>
      <c r="Z351" s="567"/>
    </row>
    <row r="352" spans="1:26" s="1" customFormat="1" ht="27.75" customHeight="1" x14ac:dyDescent="0.2">
      <c r="A352" s="5"/>
      <c r="B352" s="558" t="s">
        <v>813</v>
      </c>
      <c r="C352" s="559"/>
      <c r="D352" s="559"/>
      <c r="E352" s="559"/>
      <c r="F352" s="559"/>
      <c r="G352" s="559"/>
      <c r="H352" s="559"/>
      <c r="I352" s="559"/>
      <c r="J352" s="559"/>
      <c r="K352" s="559"/>
      <c r="L352" s="559"/>
      <c r="M352" s="559"/>
      <c r="N352" s="559"/>
      <c r="O352" s="559"/>
      <c r="P352" s="559"/>
      <c r="Q352" s="7">
        <f>COUNTIFS(H343:H349,"M",Q343:Q349,"1")</f>
        <v>0</v>
      </c>
      <c r="R352" s="567"/>
      <c r="S352" s="567"/>
      <c r="T352" s="567"/>
      <c r="U352" s="567"/>
      <c r="V352" s="567"/>
      <c r="W352" s="567"/>
      <c r="X352" s="567"/>
      <c r="Y352" s="567"/>
      <c r="Z352" s="567"/>
    </row>
    <row r="353" spans="1:26" s="1" customFormat="1" ht="27.75" customHeight="1" x14ac:dyDescent="0.2">
      <c r="A353" s="5"/>
      <c r="B353" s="262" t="s">
        <v>93</v>
      </c>
      <c r="C353" s="263"/>
      <c r="D353" s="263"/>
      <c r="E353" s="263"/>
      <c r="F353" s="263"/>
      <c r="G353" s="263"/>
      <c r="H353" s="263"/>
      <c r="I353" s="263"/>
      <c r="J353" s="263"/>
      <c r="K353" s="263"/>
      <c r="L353" s="263"/>
      <c r="M353" s="263"/>
      <c r="N353" s="263"/>
      <c r="O353" s="263"/>
      <c r="P353" s="263"/>
      <c r="Q353" s="7">
        <f>SUM(Q343:Q349)</f>
        <v>6</v>
      </c>
      <c r="R353" s="567"/>
      <c r="S353" s="567"/>
      <c r="T353" s="567"/>
      <c r="U353" s="567"/>
      <c r="V353" s="567"/>
      <c r="W353" s="567"/>
      <c r="X353" s="567"/>
      <c r="Y353" s="567"/>
      <c r="Z353" s="567"/>
    </row>
    <row r="354" spans="1:26" s="1" customFormat="1" ht="21.75" customHeight="1" x14ac:dyDescent="0.2">
      <c r="A354" s="5"/>
      <c r="B354" s="101" t="s">
        <v>2548</v>
      </c>
      <c r="C354" s="574" t="s">
        <v>585</v>
      </c>
      <c r="D354" s="575"/>
      <c r="E354" s="575"/>
      <c r="F354" s="575"/>
      <c r="G354" s="575"/>
      <c r="H354" s="575"/>
      <c r="I354" s="575"/>
      <c r="J354" s="575"/>
      <c r="K354" s="575"/>
      <c r="L354" s="575"/>
      <c r="M354" s="575"/>
      <c r="N354" s="575"/>
      <c r="O354" s="575"/>
      <c r="P354" s="576"/>
      <c r="Q354" s="108"/>
      <c r="R354" s="665"/>
      <c r="S354" s="663"/>
      <c r="T354" s="663"/>
      <c r="U354" s="663"/>
      <c r="V354" s="663"/>
      <c r="W354" s="663"/>
      <c r="X354" s="663"/>
      <c r="Y354" s="663"/>
      <c r="Z354" s="664"/>
    </row>
    <row r="355" spans="1:26" s="1" customFormat="1" ht="19.5" customHeight="1" x14ac:dyDescent="0.2">
      <c r="A355" s="5"/>
      <c r="B355" s="101" t="s">
        <v>2549</v>
      </c>
      <c r="C355" s="574" t="s">
        <v>1337</v>
      </c>
      <c r="D355" s="575"/>
      <c r="E355" s="575"/>
      <c r="F355" s="575"/>
      <c r="G355" s="575"/>
      <c r="H355" s="575"/>
      <c r="I355" s="575"/>
      <c r="J355" s="575"/>
      <c r="K355" s="575"/>
      <c r="L355" s="575"/>
      <c r="M355" s="575"/>
      <c r="N355" s="575"/>
      <c r="O355" s="575"/>
      <c r="P355" s="576"/>
      <c r="Q355" s="108"/>
      <c r="R355" s="665"/>
      <c r="S355" s="663"/>
      <c r="T355" s="663"/>
      <c r="U355" s="663"/>
      <c r="V355" s="663"/>
      <c r="W355" s="663"/>
      <c r="X355" s="663"/>
      <c r="Y355" s="663"/>
      <c r="Z355" s="664"/>
    </row>
    <row r="356" spans="1:26" s="1" customFormat="1" ht="48" customHeight="1" x14ac:dyDescent="0.2">
      <c r="A356" s="5"/>
      <c r="B356" s="156"/>
      <c r="C356" s="673"/>
      <c r="D356" s="568"/>
      <c r="E356" s="568"/>
      <c r="F356" s="568"/>
      <c r="G356" s="674"/>
      <c r="H356" s="114"/>
      <c r="I356" s="669" t="s">
        <v>3228</v>
      </c>
      <c r="J356" s="670" t="s">
        <v>1564</v>
      </c>
      <c r="K356" s="670" t="s">
        <v>1564</v>
      </c>
      <c r="L356" s="670" t="s">
        <v>1564</v>
      </c>
      <c r="M356" s="670" t="s">
        <v>1564</v>
      </c>
      <c r="N356" s="670" t="s">
        <v>1564</v>
      </c>
      <c r="O356" s="670" t="s">
        <v>1564</v>
      </c>
      <c r="P356" s="671" t="s">
        <v>1564</v>
      </c>
      <c r="Q356" s="106"/>
      <c r="R356" s="258"/>
      <c r="S356" s="259"/>
      <c r="T356" s="259"/>
      <c r="U356" s="259"/>
      <c r="V356" s="259"/>
      <c r="W356" s="259"/>
      <c r="X356" s="259"/>
      <c r="Y356" s="259"/>
      <c r="Z356" s="260"/>
    </row>
    <row r="357" spans="1:26" s="1" customFormat="1" ht="61.5" customHeight="1" x14ac:dyDescent="0.2">
      <c r="A357" s="5"/>
      <c r="B357" s="102" t="s">
        <v>2550</v>
      </c>
      <c r="C357" s="573" t="s">
        <v>3362</v>
      </c>
      <c r="D357" s="560"/>
      <c r="E357" s="560"/>
      <c r="F357" s="560"/>
      <c r="G357" s="672"/>
      <c r="H357" s="44"/>
      <c r="I357" s="669" t="s">
        <v>3363</v>
      </c>
      <c r="J357" s="670" t="s">
        <v>1565</v>
      </c>
      <c r="K357" s="670" t="s">
        <v>1565</v>
      </c>
      <c r="L357" s="670" t="s">
        <v>1565</v>
      </c>
      <c r="M357" s="670" t="s">
        <v>1565</v>
      </c>
      <c r="N357" s="670" t="s">
        <v>1565</v>
      </c>
      <c r="O357" s="670" t="s">
        <v>1565</v>
      </c>
      <c r="P357" s="671" t="s">
        <v>1565</v>
      </c>
      <c r="Q357" s="104">
        <v>1</v>
      </c>
      <c r="R357" s="258"/>
      <c r="S357" s="259"/>
      <c r="T357" s="259"/>
      <c r="U357" s="259"/>
      <c r="V357" s="259"/>
      <c r="W357" s="259"/>
      <c r="X357" s="259"/>
      <c r="Y357" s="259"/>
      <c r="Z357" s="260"/>
    </row>
    <row r="358" spans="1:26" s="1" customFormat="1" ht="78" customHeight="1" x14ac:dyDescent="0.2">
      <c r="A358" s="5"/>
      <c r="B358" s="102" t="s">
        <v>2551</v>
      </c>
      <c r="C358" s="573" t="s">
        <v>1566</v>
      </c>
      <c r="D358" s="560"/>
      <c r="E358" s="560"/>
      <c r="F358" s="560"/>
      <c r="G358" s="672"/>
      <c r="H358" s="44"/>
      <c r="I358" s="669" t="s">
        <v>3229</v>
      </c>
      <c r="J358" s="670" t="s">
        <v>1567</v>
      </c>
      <c r="K358" s="670" t="s">
        <v>1567</v>
      </c>
      <c r="L358" s="670" t="s">
        <v>1567</v>
      </c>
      <c r="M358" s="670" t="s">
        <v>1567</v>
      </c>
      <c r="N358" s="670" t="s">
        <v>1567</v>
      </c>
      <c r="O358" s="670" t="s">
        <v>1567</v>
      </c>
      <c r="P358" s="671" t="s">
        <v>1567</v>
      </c>
      <c r="Q358" s="104">
        <v>1</v>
      </c>
      <c r="R358" s="258"/>
      <c r="S358" s="259"/>
      <c r="T358" s="259"/>
      <c r="U358" s="259"/>
      <c r="V358" s="259"/>
      <c r="W358" s="259"/>
      <c r="X358" s="259"/>
      <c r="Y358" s="259"/>
      <c r="Z358" s="260"/>
    </row>
    <row r="359" spans="1:26" s="1" customFormat="1" ht="35.25" customHeight="1" x14ac:dyDescent="0.2">
      <c r="A359" s="5"/>
      <c r="B359" s="102" t="s">
        <v>2552</v>
      </c>
      <c r="C359" s="573" t="s">
        <v>1568</v>
      </c>
      <c r="D359" s="560"/>
      <c r="E359" s="560"/>
      <c r="F359" s="560"/>
      <c r="G359" s="672"/>
      <c r="H359" s="44"/>
      <c r="I359" s="669" t="s">
        <v>3230</v>
      </c>
      <c r="J359" s="670" t="s">
        <v>1569</v>
      </c>
      <c r="K359" s="670" t="s">
        <v>1569</v>
      </c>
      <c r="L359" s="670" t="s">
        <v>1569</v>
      </c>
      <c r="M359" s="670" t="s">
        <v>1569</v>
      </c>
      <c r="N359" s="670" t="s">
        <v>1569</v>
      </c>
      <c r="O359" s="670" t="s">
        <v>1569</v>
      </c>
      <c r="P359" s="671" t="s">
        <v>1569</v>
      </c>
      <c r="Q359" s="104">
        <v>1</v>
      </c>
      <c r="R359" s="258"/>
      <c r="S359" s="259"/>
      <c r="T359" s="259"/>
      <c r="U359" s="259"/>
      <c r="V359" s="259"/>
      <c r="W359" s="259"/>
      <c r="X359" s="259"/>
      <c r="Y359" s="259"/>
      <c r="Z359" s="260"/>
    </row>
    <row r="360" spans="1:26" s="1" customFormat="1" ht="36" customHeight="1" x14ac:dyDescent="0.2">
      <c r="A360" s="5"/>
      <c r="B360" s="102" t="s">
        <v>2553</v>
      </c>
      <c r="C360" s="573" t="s">
        <v>1570</v>
      </c>
      <c r="D360" s="560"/>
      <c r="E360" s="560"/>
      <c r="F360" s="560"/>
      <c r="G360" s="672"/>
      <c r="H360" s="114"/>
      <c r="I360" s="570" t="s">
        <v>1571</v>
      </c>
      <c r="J360" s="571" t="s">
        <v>1571</v>
      </c>
      <c r="K360" s="571" t="s">
        <v>1571</v>
      </c>
      <c r="L360" s="571" t="s">
        <v>1571</v>
      </c>
      <c r="M360" s="571" t="s">
        <v>1571</v>
      </c>
      <c r="N360" s="571" t="s">
        <v>1571</v>
      </c>
      <c r="O360" s="571" t="s">
        <v>1571</v>
      </c>
      <c r="P360" s="572" t="s">
        <v>1571</v>
      </c>
      <c r="Q360" s="106"/>
      <c r="R360" s="258"/>
      <c r="S360" s="259"/>
      <c r="T360" s="259"/>
      <c r="U360" s="259"/>
      <c r="V360" s="259"/>
      <c r="W360" s="259"/>
      <c r="X360" s="259"/>
      <c r="Y360" s="259"/>
      <c r="Z360" s="260"/>
    </row>
    <row r="361" spans="1:26" s="1" customFormat="1" ht="21" customHeight="1" x14ac:dyDescent="0.2">
      <c r="A361" s="5"/>
      <c r="B361" s="102" t="s">
        <v>55</v>
      </c>
      <c r="C361" s="573" t="s">
        <v>3231</v>
      </c>
      <c r="D361" s="560"/>
      <c r="E361" s="560"/>
      <c r="F361" s="560"/>
      <c r="G361" s="672"/>
      <c r="H361" s="44"/>
      <c r="I361" s="669" t="s">
        <v>444</v>
      </c>
      <c r="J361" s="670" t="s">
        <v>1425</v>
      </c>
      <c r="K361" s="670" t="s">
        <v>1425</v>
      </c>
      <c r="L361" s="670" t="s">
        <v>1425</v>
      </c>
      <c r="M361" s="670" t="s">
        <v>1425</v>
      </c>
      <c r="N361" s="670" t="s">
        <v>1425</v>
      </c>
      <c r="O361" s="670" t="s">
        <v>1425</v>
      </c>
      <c r="P361" s="671" t="s">
        <v>1425</v>
      </c>
      <c r="Q361" s="104">
        <v>1</v>
      </c>
      <c r="R361" s="258"/>
      <c r="S361" s="259"/>
      <c r="T361" s="259"/>
      <c r="U361" s="259"/>
      <c r="V361" s="259"/>
      <c r="W361" s="259"/>
      <c r="X361" s="259"/>
      <c r="Y361" s="259"/>
      <c r="Z361" s="260"/>
    </row>
    <row r="362" spans="1:26" s="1" customFormat="1" ht="21" customHeight="1" x14ac:dyDescent="0.2">
      <c r="A362" s="5"/>
      <c r="B362" s="102" t="s">
        <v>58</v>
      </c>
      <c r="C362" s="573" t="s">
        <v>3232</v>
      </c>
      <c r="D362" s="560"/>
      <c r="E362" s="560"/>
      <c r="F362" s="560"/>
      <c r="G362" s="672"/>
      <c r="H362" s="44"/>
      <c r="I362" s="669" t="s">
        <v>444</v>
      </c>
      <c r="J362" s="670" t="s">
        <v>1425</v>
      </c>
      <c r="K362" s="670" t="s">
        <v>1425</v>
      </c>
      <c r="L362" s="670" t="s">
        <v>1425</v>
      </c>
      <c r="M362" s="670" t="s">
        <v>1425</v>
      </c>
      <c r="N362" s="670" t="s">
        <v>1425</v>
      </c>
      <c r="O362" s="670" t="s">
        <v>1425</v>
      </c>
      <c r="P362" s="671" t="s">
        <v>1425</v>
      </c>
      <c r="Q362" s="104">
        <v>1</v>
      </c>
      <c r="R362" s="258"/>
      <c r="S362" s="259"/>
      <c r="T362" s="259"/>
      <c r="U362" s="259"/>
      <c r="V362" s="259"/>
      <c r="W362" s="259"/>
      <c r="X362" s="259"/>
      <c r="Y362" s="259"/>
      <c r="Z362" s="260"/>
    </row>
    <row r="363" spans="1:26" s="1" customFormat="1" ht="59.25" customHeight="1" x14ac:dyDescent="0.2">
      <c r="A363" s="5"/>
      <c r="B363" s="102" t="s">
        <v>59</v>
      </c>
      <c r="C363" s="573" t="s">
        <v>3233</v>
      </c>
      <c r="D363" s="560"/>
      <c r="E363" s="560"/>
      <c r="F363" s="560"/>
      <c r="G363" s="672"/>
      <c r="H363" s="44"/>
      <c r="I363" s="669" t="s">
        <v>3234</v>
      </c>
      <c r="J363" s="670" t="s">
        <v>1572</v>
      </c>
      <c r="K363" s="670" t="s">
        <v>1572</v>
      </c>
      <c r="L363" s="670" t="s">
        <v>1572</v>
      </c>
      <c r="M363" s="670" t="s">
        <v>1572</v>
      </c>
      <c r="N363" s="670" t="s">
        <v>1572</v>
      </c>
      <c r="O363" s="670" t="s">
        <v>1572</v>
      </c>
      <c r="P363" s="671" t="s">
        <v>1572</v>
      </c>
      <c r="Q363" s="104">
        <v>1</v>
      </c>
      <c r="R363" s="258"/>
      <c r="S363" s="259"/>
      <c r="T363" s="259"/>
      <c r="U363" s="259"/>
      <c r="V363" s="259"/>
      <c r="W363" s="259"/>
      <c r="X363" s="259"/>
      <c r="Y363" s="259"/>
      <c r="Z363" s="260"/>
    </row>
    <row r="364" spans="1:26" s="1" customFormat="1" ht="63" customHeight="1" x14ac:dyDescent="0.2">
      <c r="A364" s="5"/>
      <c r="B364" s="102" t="s">
        <v>2554</v>
      </c>
      <c r="C364" s="573" t="s">
        <v>3235</v>
      </c>
      <c r="D364" s="560"/>
      <c r="E364" s="560"/>
      <c r="F364" s="560"/>
      <c r="G364" s="672"/>
      <c r="H364" s="44"/>
      <c r="I364" s="669" t="s">
        <v>3236</v>
      </c>
      <c r="J364" s="670" t="s">
        <v>1573</v>
      </c>
      <c r="K364" s="670" t="s">
        <v>1573</v>
      </c>
      <c r="L364" s="670" t="s">
        <v>1573</v>
      </c>
      <c r="M364" s="670" t="s">
        <v>1573</v>
      </c>
      <c r="N364" s="670" t="s">
        <v>1573</v>
      </c>
      <c r="O364" s="670" t="s">
        <v>1573</v>
      </c>
      <c r="P364" s="671" t="s">
        <v>1573</v>
      </c>
      <c r="Q364" s="104">
        <v>1</v>
      </c>
      <c r="R364" s="258"/>
      <c r="S364" s="259"/>
      <c r="T364" s="259"/>
      <c r="U364" s="259"/>
      <c r="V364" s="259"/>
      <c r="W364" s="259"/>
      <c r="X364" s="259"/>
      <c r="Y364" s="259"/>
      <c r="Z364" s="260"/>
    </row>
    <row r="365" spans="1:26" s="1" customFormat="1" ht="36.75" customHeight="1" x14ac:dyDescent="0.2">
      <c r="A365" s="5"/>
      <c r="B365" s="102" t="s">
        <v>2555</v>
      </c>
      <c r="C365" s="573" t="s">
        <v>1575</v>
      </c>
      <c r="D365" s="560"/>
      <c r="E365" s="560"/>
      <c r="F365" s="560"/>
      <c r="G365" s="672"/>
      <c r="H365" s="114"/>
      <c r="I365" s="669" t="s">
        <v>1576</v>
      </c>
      <c r="J365" s="670" t="s">
        <v>1576</v>
      </c>
      <c r="K365" s="670" t="s">
        <v>1576</v>
      </c>
      <c r="L365" s="670" t="s">
        <v>1576</v>
      </c>
      <c r="M365" s="670" t="s">
        <v>1576</v>
      </c>
      <c r="N365" s="670" t="s">
        <v>1576</v>
      </c>
      <c r="O365" s="670" t="s">
        <v>1576</v>
      </c>
      <c r="P365" s="671" t="s">
        <v>1576</v>
      </c>
      <c r="Q365" s="106"/>
      <c r="R365" s="258"/>
      <c r="S365" s="259"/>
      <c r="T365" s="259"/>
      <c r="U365" s="259"/>
      <c r="V365" s="259"/>
      <c r="W365" s="259"/>
      <c r="X365" s="259"/>
      <c r="Y365" s="259"/>
      <c r="Z365" s="260"/>
    </row>
    <row r="366" spans="1:26" s="1" customFormat="1" ht="21" customHeight="1" x14ac:dyDescent="0.2">
      <c r="A366" s="5"/>
      <c r="B366" s="102" t="s">
        <v>55</v>
      </c>
      <c r="C366" s="573" t="s">
        <v>3237</v>
      </c>
      <c r="D366" s="560"/>
      <c r="E366" s="560"/>
      <c r="F366" s="560"/>
      <c r="G366" s="672"/>
      <c r="H366" s="44" t="s">
        <v>57</v>
      </c>
      <c r="I366" s="669" t="s">
        <v>1577</v>
      </c>
      <c r="J366" s="670" t="s">
        <v>1577</v>
      </c>
      <c r="K366" s="670" t="s">
        <v>1577</v>
      </c>
      <c r="L366" s="670" t="s">
        <v>1577</v>
      </c>
      <c r="M366" s="670" t="s">
        <v>1577</v>
      </c>
      <c r="N366" s="670" t="s">
        <v>1577</v>
      </c>
      <c r="O366" s="670" t="s">
        <v>1577</v>
      </c>
      <c r="P366" s="671" t="s">
        <v>1577</v>
      </c>
      <c r="Q366" s="104">
        <v>1</v>
      </c>
      <c r="R366" s="258"/>
      <c r="S366" s="259"/>
      <c r="T366" s="259"/>
      <c r="U366" s="259"/>
      <c r="V366" s="259"/>
      <c r="W366" s="259"/>
      <c r="X366" s="259"/>
      <c r="Y366" s="259"/>
      <c r="Z366" s="260"/>
    </row>
    <row r="367" spans="1:26" s="1" customFormat="1" ht="37.5" customHeight="1" x14ac:dyDescent="0.2">
      <c r="A367" s="5"/>
      <c r="B367" s="102" t="s">
        <v>58</v>
      </c>
      <c r="C367" s="573" t="s">
        <v>3238</v>
      </c>
      <c r="D367" s="560"/>
      <c r="E367" s="560"/>
      <c r="F367" s="560"/>
      <c r="G367" s="672"/>
      <c r="H367" s="44" t="s">
        <v>57</v>
      </c>
      <c r="I367" s="669" t="s">
        <v>2010</v>
      </c>
      <c r="J367" s="670" t="s">
        <v>1578</v>
      </c>
      <c r="K367" s="670" t="s">
        <v>1578</v>
      </c>
      <c r="L367" s="670" t="s">
        <v>1578</v>
      </c>
      <c r="M367" s="670" t="s">
        <v>1578</v>
      </c>
      <c r="N367" s="670" t="s">
        <v>1578</v>
      </c>
      <c r="O367" s="670" t="s">
        <v>1578</v>
      </c>
      <c r="P367" s="671" t="s">
        <v>1578</v>
      </c>
      <c r="Q367" s="104">
        <v>1</v>
      </c>
      <c r="R367" s="258"/>
      <c r="S367" s="259"/>
      <c r="T367" s="259"/>
      <c r="U367" s="259"/>
      <c r="V367" s="259"/>
      <c r="W367" s="259"/>
      <c r="X367" s="259"/>
      <c r="Y367" s="259"/>
      <c r="Z367" s="260"/>
    </row>
    <row r="368" spans="1:26" s="1" customFormat="1" ht="21" customHeight="1" x14ac:dyDescent="0.2">
      <c r="A368" s="5"/>
      <c r="B368" s="102" t="s">
        <v>59</v>
      </c>
      <c r="C368" s="573" t="s">
        <v>3239</v>
      </c>
      <c r="D368" s="560"/>
      <c r="E368" s="560"/>
      <c r="F368" s="560"/>
      <c r="G368" s="672"/>
      <c r="H368" s="44"/>
      <c r="I368" s="669" t="s">
        <v>444</v>
      </c>
      <c r="J368" s="670" t="s">
        <v>1425</v>
      </c>
      <c r="K368" s="670" t="s">
        <v>1425</v>
      </c>
      <c r="L368" s="670" t="s">
        <v>1425</v>
      </c>
      <c r="M368" s="670" t="s">
        <v>1425</v>
      </c>
      <c r="N368" s="670" t="s">
        <v>1425</v>
      </c>
      <c r="O368" s="670" t="s">
        <v>1425</v>
      </c>
      <c r="P368" s="671" t="s">
        <v>1425</v>
      </c>
      <c r="Q368" s="104">
        <v>1</v>
      </c>
      <c r="R368" s="258"/>
      <c r="S368" s="259"/>
      <c r="T368" s="259"/>
      <c r="U368" s="259"/>
      <c r="V368" s="259"/>
      <c r="W368" s="259"/>
      <c r="X368" s="259"/>
      <c r="Y368" s="259"/>
      <c r="Z368" s="260"/>
    </row>
    <row r="369" spans="1:26" s="1" customFormat="1" ht="21" customHeight="1" x14ac:dyDescent="0.2">
      <c r="A369" s="5"/>
      <c r="B369" s="102" t="s">
        <v>61</v>
      </c>
      <c r="C369" s="573" t="s">
        <v>3240</v>
      </c>
      <c r="D369" s="560"/>
      <c r="E369" s="560"/>
      <c r="F369" s="560"/>
      <c r="G369" s="672"/>
      <c r="H369" s="44"/>
      <c r="I369" s="669" t="s">
        <v>444</v>
      </c>
      <c r="J369" s="670" t="s">
        <v>1425</v>
      </c>
      <c r="K369" s="670" t="s">
        <v>1425</v>
      </c>
      <c r="L369" s="670" t="s">
        <v>1425</v>
      </c>
      <c r="M369" s="670" t="s">
        <v>1425</v>
      </c>
      <c r="N369" s="670" t="s">
        <v>1425</v>
      </c>
      <c r="O369" s="670" t="s">
        <v>1425</v>
      </c>
      <c r="P369" s="671" t="s">
        <v>1425</v>
      </c>
      <c r="Q369" s="104">
        <v>1</v>
      </c>
      <c r="R369" s="258"/>
      <c r="S369" s="259"/>
      <c r="T369" s="259"/>
      <c r="U369" s="259"/>
      <c r="V369" s="259"/>
      <c r="W369" s="259"/>
      <c r="X369" s="259"/>
      <c r="Y369" s="259"/>
      <c r="Z369" s="260"/>
    </row>
    <row r="370" spans="1:26" s="1" customFormat="1" ht="61.5" customHeight="1" x14ac:dyDescent="0.2">
      <c r="A370" s="5"/>
      <c r="B370" s="102" t="s">
        <v>63</v>
      </c>
      <c r="C370" s="573" t="s">
        <v>3241</v>
      </c>
      <c r="D370" s="560"/>
      <c r="E370" s="560"/>
      <c r="F370" s="560"/>
      <c r="G370" s="672"/>
      <c r="H370" s="44"/>
      <c r="I370" s="669" t="s">
        <v>3258</v>
      </c>
      <c r="J370" s="670" t="s">
        <v>1579</v>
      </c>
      <c r="K370" s="670" t="s">
        <v>1579</v>
      </c>
      <c r="L370" s="670" t="s">
        <v>1579</v>
      </c>
      <c r="M370" s="670" t="s">
        <v>1579</v>
      </c>
      <c r="N370" s="670" t="s">
        <v>1579</v>
      </c>
      <c r="O370" s="670" t="s">
        <v>1579</v>
      </c>
      <c r="P370" s="671" t="s">
        <v>1579</v>
      </c>
      <c r="Q370" s="104">
        <v>1</v>
      </c>
      <c r="R370" s="258"/>
      <c r="S370" s="259"/>
      <c r="T370" s="259"/>
      <c r="U370" s="259"/>
      <c r="V370" s="259"/>
      <c r="W370" s="259"/>
      <c r="X370" s="259"/>
      <c r="Y370" s="259"/>
      <c r="Z370" s="260"/>
    </row>
    <row r="371" spans="1:26" s="1" customFormat="1" ht="21" customHeight="1" x14ac:dyDescent="0.2">
      <c r="A371" s="5"/>
      <c r="B371" s="102" t="s">
        <v>65</v>
      </c>
      <c r="C371" s="573" t="s">
        <v>638</v>
      </c>
      <c r="D371" s="560"/>
      <c r="E371" s="560"/>
      <c r="F371" s="560"/>
      <c r="G371" s="672"/>
      <c r="H371" s="44"/>
      <c r="I371" s="669" t="s">
        <v>444</v>
      </c>
      <c r="J371" s="670" t="s">
        <v>1425</v>
      </c>
      <c r="K371" s="670" t="s">
        <v>1425</v>
      </c>
      <c r="L371" s="670" t="s">
        <v>1425</v>
      </c>
      <c r="M371" s="670" t="s">
        <v>1425</v>
      </c>
      <c r="N371" s="670" t="s">
        <v>1425</v>
      </c>
      <c r="O371" s="670" t="s">
        <v>1425</v>
      </c>
      <c r="P371" s="671" t="s">
        <v>1425</v>
      </c>
      <c r="Q371" s="104">
        <v>1</v>
      </c>
      <c r="R371" s="258"/>
      <c r="S371" s="259"/>
      <c r="T371" s="259"/>
      <c r="U371" s="259"/>
      <c r="V371" s="259"/>
      <c r="W371" s="259"/>
      <c r="X371" s="259"/>
      <c r="Y371" s="259"/>
      <c r="Z371" s="260"/>
    </row>
    <row r="372" spans="1:26" s="1" customFormat="1" ht="21" customHeight="1" x14ac:dyDescent="0.2">
      <c r="A372" s="5"/>
      <c r="B372" s="102" t="s">
        <v>68</v>
      </c>
      <c r="C372" s="573" t="s">
        <v>639</v>
      </c>
      <c r="D372" s="560"/>
      <c r="E372" s="560"/>
      <c r="F372" s="560"/>
      <c r="G372" s="672"/>
      <c r="H372" s="44"/>
      <c r="I372" s="669" t="s">
        <v>444</v>
      </c>
      <c r="J372" s="670" t="s">
        <v>1425</v>
      </c>
      <c r="K372" s="670" t="s">
        <v>1425</v>
      </c>
      <c r="L372" s="670" t="s">
        <v>1425</v>
      </c>
      <c r="M372" s="670" t="s">
        <v>1425</v>
      </c>
      <c r="N372" s="670" t="s">
        <v>1425</v>
      </c>
      <c r="O372" s="670" t="s">
        <v>1425</v>
      </c>
      <c r="P372" s="671" t="s">
        <v>1425</v>
      </c>
      <c r="Q372" s="104">
        <v>1</v>
      </c>
      <c r="R372" s="258"/>
      <c r="S372" s="259"/>
      <c r="T372" s="259"/>
      <c r="U372" s="259"/>
      <c r="V372" s="259"/>
      <c r="W372" s="259"/>
      <c r="X372" s="259"/>
      <c r="Y372" s="259"/>
      <c r="Z372" s="260"/>
    </row>
    <row r="373" spans="1:26" s="1" customFormat="1" ht="21" customHeight="1" x14ac:dyDescent="0.2">
      <c r="A373" s="5"/>
      <c r="B373" s="102" t="s">
        <v>71</v>
      </c>
      <c r="C373" s="573" t="s">
        <v>3242</v>
      </c>
      <c r="D373" s="560"/>
      <c r="E373" s="560"/>
      <c r="F373" s="560"/>
      <c r="G373" s="672"/>
      <c r="H373" s="44"/>
      <c r="I373" s="669" t="s">
        <v>444</v>
      </c>
      <c r="J373" s="670" t="s">
        <v>1425</v>
      </c>
      <c r="K373" s="670" t="s">
        <v>1425</v>
      </c>
      <c r="L373" s="670" t="s">
        <v>1425</v>
      </c>
      <c r="M373" s="670" t="s">
        <v>1425</v>
      </c>
      <c r="N373" s="670" t="s">
        <v>1425</v>
      </c>
      <c r="O373" s="670" t="s">
        <v>1425</v>
      </c>
      <c r="P373" s="671" t="s">
        <v>1425</v>
      </c>
      <c r="Q373" s="104">
        <v>1</v>
      </c>
      <c r="R373" s="258"/>
      <c r="S373" s="259"/>
      <c r="T373" s="259"/>
      <c r="U373" s="259"/>
      <c r="V373" s="259"/>
      <c r="W373" s="259"/>
      <c r="X373" s="259"/>
      <c r="Y373" s="259"/>
      <c r="Z373" s="260"/>
    </row>
    <row r="374" spans="1:26" s="1" customFormat="1" ht="21" customHeight="1" x14ac:dyDescent="0.2">
      <c r="A374" s="5"/>
      <c r="B374" s="102" t="s">
        <v>74</v>
      </c>
      <c r="C374" s="573" t="s">
        <v>3243</v>
      </c>
      <c r="D374" s="560"/>
      <c r="E374" s="560"/>
      <c r="F374" s="560"/>
      <c r="G374" s="672"/>
      <c r="H374" s="44"/>
      <c r="I374" s="669" t="s">
        <v>444</v>
      </c>
      <c r="J374" s="670" t="s">
        <v>1425</v>
      </c>
      <c r="K374" s="670" t="s">
        <v>1425</v>
      </c>
      <c r="L374" s="670" t="s">
        <v>1425</v>
      </c>
      <c r="M374" s="670" t="s">
        <v>1425</v>
      </c>
      <c r="N374" s="670" t="s">
        <v>1425</v>
      </c>
      <c r="O374" s="670" t="s">
        <v>1425</v>
      </c>
      <c r="P374" s="671" t="s">
        <v>1425</v>
      </c>
      <c r="Q374" s="104">
        <v>1</v>
      </c>
      <c r="R374" s="258"/>
      <c r="S374" s="259"/>
      <c r="T374" s="259"/>
      <c r="U374" s="259"/>
      <c r="V374" s="259"/>
      <c r="W374" s="259"/>
      <c r="X374" s="259"/>
      <c r="Y374" s="259"/>
      <c r="Z374" s="260"/>
    </row>
    <row r="375" spans="1:26" s="1" customFormat="1" ht="36" customHeight="1" x14ac:dyDescent="0.2">
      <c r="A375" s="5"/>
      <c r="B375" s="102" t="s">
        <v>2556</v>
      </c>
      <c r="C375" s="573" t="s">
        <v>1581</v>
      </c>
      <c r="D375" s="560"/>
      <c r="E375" s="560"/>
      <c r="F375" s="560"/>
      <c r="G375" s="672"/>
      <c r="H375" s="114"/>
      <c r="I375" s="570" t="s">
        <v>1582</v>
      </c>
      <c r="J375" s="571" t="s">
        <v>1582</v>
      </c>
      <c r="K375" s="571" t="s">
        <v>1582</v>
      </c>
      <c r="L375" s="571" t="s">
        <v>1582</v>
      </c>
      <c r="M375" s="571" t="s">
        <v>1582</v>
      </c>
      <c r="N375" s="571" t="s">
        <v>1582</v>
      </c>
      <c r="O375" s="571" t="s">
        <v>1582</v>
      </c>
      <c r="P375" s="572" t="s">
        <v>1582</v>
      </c>
      <c r="Q375" s="106"/>
      <c r="R375" s="258"/>
      <c r="S375" s="259"/>
      <c r="T375" s="259"/>
      <c r="U375" s="259"/>
      <c r="V375" s="259"/>
      <c r="W375" s="259"/>
      <c r="X375" s="259"/>
      <c r="Y375" s="259"/>
      <c r="Z375" s="260"/>
    </row>
    <row r="376" spans="1:26" s="1" customFormat="1" ht="21" customHeight="1" x14ac:dyDescent="0.2">
      <c r="A376" s="5"/>
      <c r="B376" s="102" t="s">
        <v>55</v>
      </c>
      <c r="C376" s="573" t="s">
        <v>3244</v>
      </c>
      <c r="D376" s="560"/>
      <c r="E376" s="560"/>
      <c r="F376" s="560"/>
      <c r="G376" s="672"/>
      <c r="H376" s="44"/>
      <c r="I376" s="669" t="s">
        <v>444</v>
      </c>
      <c r="J376" s="670" t="s">
        <v>1425</v>
      </c>
      <c r="K376" s="670" t="s">
        <v>1425</v>
      </c>
      <c r="L376" s="670" t="s">
        <v>1425</v>
      </c>
      <c r="M376" s="670" t="s">
        <v>1425</v>
      </c>
      <c r="N376" s="670" t="s">
        <v>1425</v>
      </c>
      <c r="O376" s="670" t="s">
        <v>1425</v>
      </c>
      <c r="P376" s="671" t="s">
        <v>1425</v>
      </c>
      <c r="Q376" s="104">
        <v>1</v>
      </c>
      <c r="R376" s="258"/>
      <c r="S376" s="259"/>
      <c r="T376" s="259"/>
      <c r="U376" s="259"/>
      <c r="V376" s="259"/>
      <c r="W376" s="259"/>
      <c r="X376" s="259"/>
      <c r="Y376" s="259"/>
      <c r="Z376" s="260"/>
    </row>
    <row r="377" spans="1:26" s="1" customFormat="1" ht="21" customHeight="1" x14ac:dyDescent="0.2">
      <c r="A377" s="5"/>
      <c r="B377" s="102" t="s">
        <v>58</v>
      </c>
      <c r="C377" s="573" t="s">
        <v>3245</v>
      </c>
      <c r="D377" s="560"/>
      <c r="E377" s="560"/>
      <c r="F377" s="560"/>
      <c r="G377" s="672"/>
      <c r="H377" s="44"/>
      <c r="I377" s="669" t="s">
        <v>444</v>
      </c>
      <c r="J377" s="670" t="s">
        <v>1425</v>
      </c>
      <c r="K377" s="670" t="s">
        <v>1425</v>
      </c>
      <c r="L377" s="670" t="s">
        <v>1425</v>
      </c>
      <c r="M377" s="670" t="s">
        <v>1425</v>
      </c>
      <c r="N377" s="670" t="s">
        <v>1425</v>
      </c>
      <c r="O377" s="670" t="s">
        <v>1425</v>
      </c>
      <c r="P377" s="671" t="s">
        <v>1425</v>
      </c>
      <c r="Q377" s="104">
        <v>1</v>
      </c>
      <c r="R377" s="258"/>
      <c r="S377" s="259"/>
      <c r="T377" s="259"/>
      <c r="U377" s="259"/>
      <c r="V377" s="259"/>
      <c r="W377" s="259"/>
      <c r="X377" s="259"/>
      <c r="Y377" s="259"/>
      <c r="Z377" s="260"/>
    </row>
    <row r="378" spans="1:26" s="1" customFormat="1" ht="21" customHeight="1" x14ac:dyDescent="0.2">
      <c r="A378" s="5"/>
      <c r="B378" s="102" t="s">
        <v>59</v>
      </c>
      <c r="C378" s="573" t="s">
        <v>3246</v>
      </c>
      <c r="D378" s="560"/>
      <c r="E378" s="560"/>
      <c r="F378" s="560"/>
      <c r="G378" s="672"/>
      <c r="H378" s="44"/>
      <c r="I378" s="669" t="s">
        <v>3259</v>
      </c>
      <c r="J378" s="670" t="s">
        <v>1583</v>
      </c>
      <c r="K378" s="670" t="s">
        <v>1583</v>
      </c>
      <c r="L378" s="670" t="s">
        <v>1583</v>
      </c>
      <c r="M378" s="670" t="s">
        <v>1583</v>
      </c>
      <c r="N378" s="670" t="s">
        <v>1583</v>
      </c>
      <c r="O378" s="670" t="s">
        <v>1583</v>
      </c>
      <c r="P378" s="671" t="s">
        <v>1583</v>
      </c>
      <c r="Q378" s="104">
        <v>1</v>
      </c>
      <c r="R378" s="258"/>
      <c r="S378" s="259"/>
      <c r="T378" s="259"/>
      <c r="U378" s="259"/>
      <c r="V378" s="259"/>
      <c r="W378" s="259"/>
      <c r="X378" s="259"/>
      <c r="Y378" s="259"/>
      <c r="Z378" s="260"/>
    </row>
    <row r="379" spans="1:26" s="1" customFormat="1" ht="21" customHeight="1" x14ac:dyDescent="0.2">
      <c r="A379" s="5"/>
      <c r="B379" s="102" t="s">
        <v>61</v>
      </c>
      <c r="C379" s="573" t="s">
        <v>3247</v>
      </c>
      <c r="D379" s="560"/>
      <c r="E379" s="560"/>
      <c r="F379" s="560"/>
      <c r="G379" s="672"/>
      <c r="H379" s="44"/>
      <c r="I379" s="669" t="s">
        <v>444</v>
      </c>
      <c r="J379" s="670" t="s">
        <v>1425</v>
      </c>
      <c r="K379" s="670" t="s">
        <v>1425</v>
      </c>
      <c r="L379" s="670" t="s">
        <v>1425</v>
      </c>
      <c r="M379" s="670" t="s">
        <v>1425</v>
      </c>
      <c r="N379" s="670" t="s">
        <v>1425</v>
      </c>
      <c r="O379" s="670" t="s">
        <v>1425</v>
      </c>
      <c r="P379" s="671" t="s">
        <v>1425</v>
      </c>
      <c r="Q379" s="104">
        <v>1</v>
      </c>
      <c r="R379" s="258"/>
      <c r="S379" s="259"/>
      <c r="T379" s="259"/>
      <c r="U379" s="259"/>
      <c r="V379" s="259"/>
      <c r="W379" s="259"/>
      <c r="X379" s="259"/>
      <c r="Y379" s="259"/>
      <c r="Z379" s="260"/>
    </row>
    <row r="380" spans="1:26" s="1" customFormat="1" ht="21" customHeight="1" x14ac:dyDescent="0.2">
      <c r="A380" s="5"/>
      <c r="B380" s="102" t="s">
        <v>63</v>
      </c>
      <c r="C380" s="573" t="s">
        <v>647</v>
      </c>
      <c r="D380" s="560"/>
      <c r="E380" s="560"/>
      <c r="F380" s="560"/>
      <c r="G380" s="672"/>
      <c r="H380" s="44"/>
      <c r="I380" s="669" t="s">
        <v>444</v>
      </c>
      <c r="J380" s="670" t="s">
        <v>1425</v>
      </c>
      <c r="K380" s="670" t="s">
        <v>1425</v>
      </c>
      <c r="L380" s="670" t="s">
        <v>1425</v>
      </c>
      <c r="M380" s="670" t="s">
        <v>1425</v>
      </c>
      <c r="N380" s="670" t="s">
        <v>1425</v>
      </c>
      <c r="O380" s="670" t="s">
        <v>1425</v>
      </c>
      <c r="P380" s="671" t="s">
        <v>1425</v>
      </c>
      <c r="Q380" s="104">
        <v>1</v>
      </c>
      <c r="R380" s="258"/>
      <c r="S380" s="259"/>
      <c r="T380" s="259"/>
      <c r="U380" s="259"/>
      <c r="V380" s="259"/>
      <c r="W380" s="259"/>
      <c r="X380" s="259"/>
      <c r="Y380" s="259"/>
      <c r="Z380" s="260"/>
    </row>
    <row r="381" spans="1:26" s="1" customFormat="1" ht="33" customHeight="1" x14ac:dyDescent="0.2">
      <c r="A381" s="5"/>
      <c r="B381" s="102" t="s">
        <v>2557</v>
      </c>
      <c r="C381" s="573" t="s">
        <v>1584</v>
      </c>
      <c r="D381" s="560"/>
      <c r="E381" s="560"/>
      <c r="F381" s="560"/>
      <c r="G381" s="672"/>
      <c r="H381" s="44"/>
      <c r="I381" s="669" t="s">
        <v>3260</v>
      </c>
      <c r="J381" s="670" t="s">
        <v>1585</v>
      </c>
      <c r="K381" s="670" t="s">
        <v>1585</v>
      </c>
      <c r="L381" s="670" t="s">
        <v>1585</v>
      </c>
      <c r="M381" s="670" t="s">
        <v>1585</v>
      </c>
      <c r="N381" s="670" t="s">
        <v>1585</v>
      </c>
      <c r="O381" s="670" t="s">
        <v>1585</v>
      </c>
      <c r="P381" s="671" t="s">
        <v>1585</v>
      </c>
      <c r="Q381" s="104">
        <v>1</v>
      </c>
      <c r="R381" s="258"/>
      <c r="S381" s="259"/>
      <c r="T381" s="259"/>
      <c r="U381" s="259"/>
      <c r="V381" s="259"/>
      <c r="W381" s="259"/>
      <c r="X381" s="259"/>
      <c r="Y381" s="259"/>
      <c r="Z381" s="260"/>
    </row>
    <row r="382" spans="1:26" s="1" customFormat="1" ht="32.25" customHeight="1" x14ac:dyDescent="0.2">
      <c r="A382" s="5"/>
      <c r="B382" s="102" t="s">
        <v>2558</v>
      </c>
      <c r="C382" s="573" t="s">
        <v>3248</v>
      </c>
      <c r="D382" s="560"/>
      <c r="E382" s="560"/>
      <c r="F382" s="560"/>
      <c r="G382" s="672"/>
      <c r="H382" s="114"/>
      <c r="I382" s="669" t="s">
        <v>1586</v>
      </c>
      <c r="J382" s="670" t="s">
        <v>1586</v>
      </c>
      <c r="K382" s="670" t="s">
        <v>1586</v>
      </c>
      <c r="L382" s="670" t="s">
        <v>1586</v>
      </c>
      <c r="M382" s="670" t="s">
        <v>1586</v>
      </c>
      <c r="N382" s="670" t="s">
        <v>1586</v>
      </c>
      <c r="O382" s="670" t="s">
        <v>1586</v>
      </c>
      <c r="P382" s="671" t="s">
        <v>1586</v>
      </c>
      <c r="Q382" s="106"/>
      <c r="R382" s="258"/>
      <c r="S382" s="259"/>
      <c r="T382" s="259"/>
      <c r="U382" s="259"/>
      <c r="V382" s="259"/>
      <c r="W382" s="259"/>
      <c r="X382" s="259"/>
      <c r="Y382" s="259"/>
      <c r="Z382" s="260"/>
    </row>
    <row r="383" spans="1:26" s="1" customFormat="1" ht="32.25" customHeight="1" x14ac:dyDescent="0.2">
      <c r="A383" s="5"/>
      <c r="B383" s="102" t="s">
        <v>55</v>
      </c>
      <c r="C383" s="573" t="s">
        <v>3249</v>
      </c>
      <c r="D383" s="560"/>
      <c r="E383" s="560"/>
      <c r="F383" s="560"/>
      <c r="G383" s="672"/>
      <c r="H383" s="44"/>
      <c r="I383" s="669" t="s">
        <v>1587</v>
      </c>
      <c r="J383" s="670" t="s">
        <v>1587</v>
      </c>
      <c r="K383" s="670" t="s">
        <v>1587</v>
      </c>
      <c r="L383" s="670" t="s">
        <v>1587</v>
      </c>
      <c r="M383" s="670" t="s">
        <v>1587</v>
      </c>
      <c r="N383" s="670" t="s">
        <v>1587</v>
      </c>
      <c r="O383" s="670" t="s">
        <v>1587</v>
      </c>
      <c r="P383" s="671" t="s">
        <v>1587</v>
      </c>
      <c r="Q383" s="104">
        <v>1</v>
      </c>
      <c r="R383" s="258"/>
      <c r="S383" s="259"/>
      <c r="T383" s="259"/>
      <c r="U383" s="259"/>
      <c r="V383" s="259"/>
      <c r="W383" s="259"/>
      <c r="X383" s="259"/>
      <c r="Y383" s="259"/>
      <c r="Z383" s="260"/>
    </row>
    <row r="384" spans="1:26" s="1" customFormat="1" ht="32.25" customHeight="1" x14ac:dyDescent="0.2">
      <c r="A384" s="5"/>
      <c r="B384" s="102" t="s">
        <v>58</v>
      </c>
      <c r="C384" s="573" t="s">
        <v>3250</v>
      </c>
      <c r="D384" s="560"/>
      <c r="E384" s="560"/>
      <c r="F384" s="560"/>
      <c r="G384" s="672"/>
      <c r="H384" s="44"/>
      <c r="I384" s="669" t="s">
        <v>3261</v>
      </c>
      <c r="J384" s="670" t="s">
        <v>1588</v>
      </c>
      <c r="K384" s="670" t="s">
        <v>1588</v>
      </c>
      <c r="L384" s="670" t="s">
        <v>1588</v>
      </c>
      <c r="M384" s="670" t="s">
        <v>1588</v>
      </c>
      <c r="N384" s="670" t="s">
        <v>1588</v>
      </c>
      <c r="O384" s="670" t="s">
        <v>1588</v>
      </c>
      <c r="P384" s="671" t="s">
        <v>1588</v>
      </c>
      <c r="Q384" s="104">
        <v>1</v>
      </c>
      <c r="R384" s="258"/>
      <c r="S384" s="259"/>
      <c r="T384" s="259"/>
      <c r="U384" s="259"/>
      <c r="V384" s="259"/>
      <c r="W384" s="259"/>
      <c r="X384" s="259"/>
      <c r="Y384" s="259"/>
      <c r="Z384" s="260"/>
    </row>
    <row r="385" spans="1:26" s="1" customFormat="1" ht="32.25" customHeight="1" x14ac:dyDescent="0.2">
      <c r="A385" s="5"/>
      <c r="B385" s="102" t="s">
        <v>59</v>
      </c>
      <c r="C385" s="573" t="s">
        <v>3251</v>
      </c>
      <c r="D385" s="560"/>
      <c r="E385" s="560"/>
      <c r="F385" s="560"/>
      <c r="G385" s="672"/>
      <c r="H385" s="44"/>
      <c r="I385" s="669" t="s">
        <v>3262</v>
      </c>
      <c r="J385" s="670" t="s">
        <v>1589</v>
      </c>
      <c r="K385" s="670" t="s">
        <v>1589</v>
      </c>
      <c r="L385" s="670" t="s">
        <v>1589</v>
      </c>
      <c r="M385" s="670" t="s">
        <v>1589</v>
      </c>
      <c r="N385" s="670" t="s">
        <v>1589</v>
      </c>
      <c r="O385" s="670" t="s">
        <v>1589</v>
      </c>
      <c r="P385" s="671" t="s">
        <v>1589</v>
      </c>
      <c r="Q385" s="104">
        <v>1</v>
      </c>
      <c r="R385" s="258"/>
      <c r="S385" s="259"/>
      <c r="T385" s="259"/>
      <c r="U385" s="259"/>
      <c r="V385" s="259"/>
      <c r="W385" s="259"/>
      <c r="X385" s="259"/>
      <c r="Y385" s="259"/>
      <c r="Z385" s="260"/>
    </row>
    <row r="386" spans="1:26" s="1" customFormat="1" ht="32.25" customHeight="1" x14ac:dyDescent="0.2">
      <c r="A386" s="5"/>
      <c r="B386" s="102" t="s">
        <v>61</v>
      </c>
      <c r="C386" s="573" t="s">
        <v>3252</v>
      </c>
      <c r="D386" s="560"/>
      <c r="E386" s="560"/>
      <c r="F386" s="560"/>
      <c r="G386" s="672"/>
      <c r="H386" s="44"/>
      <c r="I386" s="669" t="s">
        <v>444</v>
      </c>
      <c r="J386" s="670" t="s">
        <v>1425</v>
      </c>
      <c r="K386" s="670" t="s">
        <v>1425</v>
      </c>
      <c r="L386" s="670" t="s">
        <v>1425</v>
      </c>
      <c r="M386" s="670" t="s">
        <v>1425</v>
      </c>
      <c r="N386" s="670" t="s">
        <v>1425</v>
      </c>
      <c r="O386" s="670" t="s">
        <v>1425</v>
      </c>
      <c r="P386" s="671" t="s">
        <v>1425</v>
      </c>
      <c r="Q386" s="104">
        <v>1</v>
      </c>
      <c r="R386" s="258"/>
      <c r="S386" s="259"/>
      <c r="T386" s="259"/>
      <c r="U386" s="259"/>
      <c r="V386" s="259"/>
      <c r="W386" s="259"/>
      <c r="X386" s="259"/>
      <c r="Y386" s="259"/>
      <c r="Z386" s="260"/>
    </row>
    <row r="387" spans="1:26" s="1" customFormat="1" ht="21" customHeight="1" x14ac:dyDescent="0.2">
      <c r="A387" s="5"/>
      <c r="B387" s="102" t="s">
        <v>63</v>
      </c>
      <c r="C387" s="573" t="s">
        <v>3253</v>
      </c>
      <c r="D387" s="560"/>
      <c r="E387" s="560"/>
      <c r="F387" s="560"/>
      <c r="G387" s="672"/>
      <c r="H387" s="44"/>
      <c r="I387" s="669" t="s">
        <v>444</v>
      </c>
      <c r="J387" s="670" t="s">
        <v>1425</v>
      </c>
      <c r="K387" s="670" t="s">
        <v>1425</v>
      </c>
      <c r="L387" s="670" t="s">
        <v>1425</v>
      </c>
      <c r="M387" s="670" t="s">
        <v>1425</v>
      </c>
      <c r="N387" s="670" t="s">
        <v>1425</v>
      </c>
      <c r="O387" s="670" t="s">
        <v>1425</v>
      </c>
      <c r="P387" s="671" t="s">
        <v>1425</v>
      </c>
      <c r="Q387" s="104">
        <v>1</v>
      </c>
      <c r="R387" s="258"/>
      <c r="S387" s="259"/>
      <c r="T387" s="259"/>
      <c r="U387" s="259"/>
      <c r="V387" s="259"/>
      <c r="W387" s="259"/>
      <c r="X387" s="259"/>
      <c r="Y387" s="259"/>
      <c r="Z387" s="260"/>
    </row>
    <row r="388" spans="1:26" s="1" customFormat="1" ht="21" customHeight="1" x14ac:dyDescent="0.2">
      <c r="A388" s="5"/>
      <c r="B388" s="102" t="s">
        <v>65</v>
      </c>
      <c r="C388" s="573" t="s">
        <v>3254</v>
      </c>
      <c r="D388" s="560"/>
      <c r="E388" s="560"/>
      <c r="F388" s="560"/>
      <c r="G388" s="672"/>
      <c r="H388" s="44"/>
      <c r="I388" s="669" t="s">
        <v>444</v>
      </c>
      <c r="J388" s="670" t="s">
        <v>1425</v>
      </c>
      <c r="K388" s="670" t="s">
        <v>1425</v>
      </c>
      <c r="L388" s="670" t="s">
        <v>1425</v>
      </c>
      <c r="M388" s="670" t="s">
        <v>1425</v>
      </c>
      <c r="N388" s="670" t="s">
        <v>1425</v>
      </c>
      <c r="O388" s="670" t="s">
        <v>1425</v>
      </c>
      <c r="P388" s="671" t="s">
        <v>1425</v>
      </c>
      <c r="Q388" s="104">
        <v>1</v>
      </c>
      <c r="R388" s="258"/>
      <c r="S388" s="259"/>
      <c r="T388" s="259"/>
      <c r="U388" s="259"/>
      <c r="V388" s="259"/>
      <c r="W388" s="259"/>
      <c r="X388" s="259"/>
      <c r="Y388" s="259"/>
      <c r="Z388" s="260"/>
    </row>
    <row r="389" spans="1:26" s="1" customFormat="1" ht="21" customHeight="1" x14ac:dyDescent="0.2">
      <c r="A389" s="5"/>
      <c r="B389" s="102" t="s">
        <v>68</v>
      </c>
      <c r="C389" s="573" t="s">
        <v>3255</v>
      </c>
      <c r="D389" s="560"/>
      <c r="E389" s="560"/>
      <c r="F389" s="560"/>
      <c r="G389" s="672"/>
      <c r="H389" s="44"/>
      <c r="I389" s="669" t="s">
        <v>444</v>
      </c>
      <c r="J389" s="670" t="s">
        <v>1425</v>
      </c>
      <c r="K389" s="670" t="s">
        <v>1425</v>
      </c>
      <c r="L389" s="670" t="s">
        <v>1425</v>
      </c>
      <c r="M389" s="670" t="s">
        <v>1425</v>
      </c>
      <c r="N389" s="670" t="s">
        <v>1425</v>
      </c>
      <c r="O389" s="670" t="s">
        <v>1425</v>
      </c>
      <c r="P389" s="671" t="s">
        <v>1425</v>
      </c>
      <c r="Q389" s="104">
        <v>1</v>
      </c>
      <c r="R389" s="258"/>
      <c r="S389" s="259"/>
      <c r="T389" s="259"/>
      <c r="U389" s="259"/>
      <c r="V389" s="259"/>
      <c r="W389" s="259"/>
      <c r="X389" s="259"/>
      <c r="Y389" s="259"/>
      <c r="Z389" s="260"/>
    </row>
    <row r="390" spans="1:26" s="1" customFormat="1" ht="21" customHeight="1" x14ac:dyDescent="0.2">
      <c r="A390" s="5"/>
      <c r="B390" s="102" t="s">
        <v>71</v>
      </c>
      <c r="C390" s="573" t="s">
        <v>3257</v>
      </c>
      <c r="D390" s="560"/>
      <c r="E390" s="560"/>
      <c r="F390" s="560"/>
      <c r="G390" s="672"/>
      <c r="H390" s="44"/>
      <c r="I390" s="669" t="s">
        <v>3263</v>
      </c>
      <c r="J390" s="670" t="s">
        <v>1590</v>
      </c>
      <c r="K390" s="670" t="s">
        <v>1590</v>
      </c>
      <c r="L390" s="670" t="s">
        <v>1590</v>
      </c>
      <c r="M390" s="670" t="s">
        <v>1590</v>
      </c>
      <c r="N390" s="670" t="s">
        <v>1590</v>
      </c>
      <c r="O390" s="670" t="s">
        <v>1590</v>
      </c>
      <c r="P390" s="671" t="s">
        <v>1590</v>
      </c>
      <c r="Q390" s="104">
        <v>1</v>
      </c>
      <c r="R390" s="258"/>
      <c r="S390" s="259"/>
      <c r="T390" s="259"/>
      <c r="U390" s="259"/>
      <c r="V390" s="259"/>
      <c r="W390" s="259"/>
      <c r="X390" s="259"/>
      <c r="Y390" s="259"/>
      <c r="Z390" s="260"/>
    </row>
    <row r="391" spans="1:26" s="1" customFormat="1" ht="21" customHeight="1" x14ac:dyDescent="0.2">
      <c r="A391" s="5"/>
      <c r="B391" s="102" t="s">
        <v>74</v>
      </c>
      <c r="C391" s="573" t="s">
        <v>3256</v>
      </c>
      <c r="D391" s="560"/>
      <c r="E391" s="560"/>
      <c r="F391" s="560"/>
      <c r="G391" s="672"/>
      <c r="H391" s="44"/>
      <c r="I391" s="669" t="s">
        <v>444</v>
      </c>
      <c r="J391" s="670" t="s">
        <v>1425</v>
      </c>
      <c r="K391" s="670" t="s">
        <v>1425</v>
      </c>
      <c r="L391" s="670" t="s">
        <v>1425</v>
      </c>
      <c r="M391" s="670" t="s">
        <v>1425</v>
      </c>
      <c r="N391" s="670" t="s">
        <v>1425</v>
      </c>
      <c r="O391" s="670" t="s">
        <v>1425</v>
      </c>
      <c r="P391" s="671" t="s">
        <v>1425</v>
      </c>
      <c r="Q391" s="104">
        <v>1</v>
      </c>
      <c r="R391" s="258"/>
      <c r="S391" s="259"/>
      <c r="T391" s="259"/>
      <c r="U391" s="259"/>
      <c r="V391" s="259"/>
      <c r="W391" s="259"/>
      <c r="X391" s="259"/>
      <c r="Y391" s="259"/>
      <c r="Z391" s="260"/>
    </row>
    <row r="392" spans="1:26" s="1" customFormat="1" ht="21" customHeight="1" x14ac:dyDescent="0.2">
      <c r="A392" s="5"/>
      <c r="B392" s="102" t="s">
        <v>76</v>
      </c>
      <c r="C392" s="573" t="s">
        <v>3354</v>
      </c>
      <c r="D392" s="560"/>
      <c r="E392" s="560"/>
      <c r="F392" s="560"/>
      <c r="G392" s="672"/>
      <c r="H392" s="44"/>
      <c r="I392" s="669" t="s">
        <v>3264</v>
      </c>
      <c r="J392" s="670" t="s">
        <v>1591</v>
      </c>
      <c r="K392" s="670" t="s">
        <v>1591</v>
      </c>
      <c r="L392" s="670" t="s">
        <v>1591</v>
      </c>
      <c r="M392" s="670" t="s">
        <v>1591</v>
      </c>
      <c r="N392" s="670" t="s">
        <v>1591</v>
      </c>
      <c r="O392" s="670" t="s">
        <v>1591</v>
      </c>
      <c r="P392" s="671" t="s">
        <v>1591</v>
      </c>
      <c r="Q392" s="104">
        <v>1</v>
      </c>
      <c r="R392" s="258"/>
      <c r="S392" s="259"/>
      <c r="T392" s="259"/>
      <c r="U392" s="259"/>
      <c r="V392" s="259"/>
      <c r="W392" s="259"/>
      <c r="X392" s="259"/>
      <c r="Y392" s="259"/>
      <c r="Z392" s="260"/>
    </row>
    <row r="393" spans="1:26" s="1" customFormat="1" ht="27.75" customHeight="1" x14ac:dyDescent="0.2">
      <c r="A393" s="5"/>
      <c r="B393" s="558" t="s">
        <v>92</v>
      </c>
      <c r="C393" s="559"/>
      <c r="D393" s="559"/>
      <c r="E393" s="559"/>
      <c r="F393" s="559"/>
      <c r="G393" s="559"/>
      <c r="H393" s="559"/>
      <c r="I393" s="559"/>
      <c r="J393" s="559"/>
      <c r="K393" s="559"/>
      <c r="L393" s="559"/>
      <c r="M393" s="559"/>
      <c r="N393" s="559"/>
      <c r="O393" s="559"/>
      <c r="P393" s="559"/>
      <c r="Q393" s="7">
        <f>COUNTIF(Q356:Q392,"N/A")</f>
        <v>0</v>
      </c>
      <c r="R393" s="567"/>
      <c r="S393" s="567"/>
      <c r="T393" s="567"/>
      <c r="U393" s="567"/>
      <c r="V393" s="567"/>
      <c r="W393" s="567"/>
      <c r="X393" s="567"/>
      <c r="Y393" s="567"/>
      <c r="Z393" s="567"/>
    </row>
    <row r="394" spans="1:26" s="1" customFormat="1" ht="27.75" customHeight="1" x14ac:dyDescent="0.2">
      <c r="A394" s="5"/>
      <c r="B394" s="558" t="s">
        <v>812</v>
      </c>
      <c r="C394" s="559"/>
      <c r="D394" s="559"/>
      <c r="E394" s="559"/>
      <c r="F394" s="559"/>
      <c r="G394" s="559"/>
      <c r="H394" s="559"/>
      <c r="I394" s="559"/>
      <c r="J394" s="559"/>
      <c r="K394" s="559"/>
      <c r="L394" s="559"/>
      <c r="M394" s="559"/>
      <c r="N394" s="559"/>
      <c r="O394" s="559"/>
      <c r="P394" s="559"/>
      <c r="Q394" s="7">
        <f>COUNTIFS(H356:H392,"M",Q356:Q392,"N/A")</f>
        <v>0</v>
      </c>
      <c r="R394" s="567"/>
      <c r="S394" s="567"/>
      <c r="T394" s="567"/>
      <c r="U394" s="567"/>
      <c r="V394" s="567"/>
      <c r="W394" s="567"/>
      <c r="X394" s="567"/>
      <c r="Y394" s="567"/>
      <c r="Z394" s="567"/>
    </row>
    <row r="395" spans="1:26" s="1" customFormat="1" ht="27.75" customHeight="1" x14ac:dyDescent="0.2">
      <c r="A395" s="5"/>
      <c r="B395" s="558" t="s">
        <v>813</v>
      </c>
      <c r="C395" s="559"/>
      <c r="D395" s="559"/>
      <c r="E395" s="559"/>
      <c r="F395" s="559"/>
      <c r="G395" s="559"/>
      <c r="H395" s="559"/>
      <c r="I395" s="559"/>
      <c r="J395" s="559"/>
      <c r="K395" s="559"/>
      <c r="L395" s="559"/>
      <c r="M395" s="559"/>
      <c r="N395" s="559"/>
      <c r="O395" s="559"/>
      <c r="P395" s="559"/>
      <c r="Q395" s="7">
        <f>COUNTIFS(H356:H392,"M",Q356:Q392,"1")</f>
        <v>2</v>
      </c>
      <c r="R395" s="567"/>
      <c r="S395" s="567"/>
      <c r="T395" s="567"/>
      <c r="U395" s="567"/>
      <c r="V395" s="567"/>
      <c r="W395" s="567"/>
      <c r="X395" s="567"/>
      <c r="Y395" s="567"/>
      <c r="Z395" s="567"/>
    </row>
    <row r="396" spans="1:26" s="1" customFormat="1" ht="27.75" customHeight="1" x14ac:dyDescent="0.2">
      <c r="A396" s="5"/>
      <c r="B396" s="262" t="s">
        <v>93</v>
      </c>
      <c r="C396" s="263"/>
      <c r="D396" s="263"/>
      <c r="E396" s="263"/>
      <c r="F396" s="263"/>
      <c r="G396" s="263"/>
      <c r="H396" s="263"/>
      <c r="I396" s="263"/>
      <c r="J396" s="263"/>
      <c r="K396" s="263"/>
      <c r="L396" s="263"/>
      <c r="M396" s="263"/>
      <c r="N396" s="263"/>
      <c r="O396" s="263"/>
      <c r="P396" s="263"/>
      <c r="Q396" s="7">
        <f>SUM(Q356:Q392)</f>
        <v>32</v>
      </c>
      <c r="R396" s="567"/>
      <c r="S396" s="567"/>
      <c r="T396" s="567"/>
      <c r="U396" s="567"/>
      <c r="V396" s="567"/>
      <c r="W396" s="567"/>
      <c r="X396" s="567"/>
      <c r="Y396" s="567"/>
      <c r="Z396" s="567"/>
    </row>
    <row r="397" spans="1:26" s="1" customFormat="1" ht="21.75" customHeight="1" x14ac:dyDescent="0.2">
      <c r="A397" s="5"/>
      <c r="B397" s="101" t="s">
        <v>2559</v>
      </c>
      <c r="C397" s="574" t="s">
        <v>667</v>
      </c>
      <c r="D397" s="575"/>
      <c r="E397" s="575"/>
      <c r="F397" s="575"/>
      <c r="G397" s="575"/>
      <c r="H397" s="575"/>
      <c r="I397" s="575"/>
      <c r="J397" s="575"/>
      <c r="K397" s="575"/>
      <c r="L397" s="575"/>
      <c r="M397" s="575"/>
      <c r="N397" s="575"/>
      <c r="O397" s="575"/>
      <c r="P397" s="575"/>
      <c r="Q397" s="108"/>
      <c r="R397" s="665"/>
      <c r="S397" s="663"/>
      <c r="T397" s="663"/>
      <c r="U397" s="663"/>
      <c r="V397" s="663"/>
      <c r="W397" s="663"/>
      <c r="X397" s="663"/>
      <c r="Y397" s="663"/>
      <c r="Z397" s="664"/>
    </row>
    <row r="398" spans="1:26" s="1" customFormat="1" ht="21.75" customHeight="1" x14ac:dyDescent="0.2">
      <c r="A398" s="5"/>
      <c r="B398" s="101" t="s">
        <v>2560</v>
      </c>
      <c r="C398" s="574" t="s">
        <v>1338</v>
      </c>
      <c r="D398" s="575"/>
      <c r="E398" s="575"/>
      <c r="F398" s="575"/>
      <c r="G398" s="575"/>
      <c r="H398" s="575"/>
      <c r="I398" s="575"/>
      <c r="J398" s="575"/>
      <c r="K398" s="575"/>
      <c r="L398" s="575"/>
      <c r="M398" s="575"/>
      <c r="N398" s="575"/>
      <c r="O398" s="575"/>
      <c r="P398" s="575"/>
      <c r="Q398" s="108"/>
      <c r="R398" s="665"/>
      <c r="S398" s="663"/>
      <c r="T398" s="663"/>
      <c r="U398" s="663"/>
      <c r="V398" s="663"/>
      <c r="W398" s="663"/>
      <c r="X398" s="663"/>
      <c r="Y398" s="663"/>
      <c r="Z398" s="664"/>
    </row>
    <row r="399" spans="1:26" s="1" customFormat="1" ht="59.25" customHeight="1" x14ac:dyDescent="0.2">
      <c r="A399" s="5"/>
      <c r="B399" s="102" t="s">
        <v>2561</v>
      </c>
      <c r="C399" s="573" t="s">
        <v>1592</v>
      </c>
      <c r="D399" s="560"/>
      <c r="E399" s="560"/>
      <c r="F399" s="560"/>
      <c r="G399" s="672"/>
      <c r="H399" s="44" t="s">
        <v>57</v>
      </c>
      <c r="I399" s="669" t="s">
        <v>2011</v>
      </c>
      <c r="J399" s="670" t="s">
        <v>1593</v>
      </c>
      <c r="K399" s="670" t="s">
        <v>1593</v>
      </c>
      <c r="L399" s="670" t="s">
        <v>1593</v>
      </c>
      <c r="M399" s="670" t="s">
        <v>1593</v>
      </c>
      <c r="N399" s="670" t="s">
        <v>1593</v>
      </c>
      <c r="O399" s="670" t="s">
        <v>1593</v>
      </c>
      <c r="P399" s="671" t="s">
        <v>1593</v>
      </c>
      <c r="Q399" s="104">
        <v>1</v>
      </c>
      <c r="R399" s="258"/>
      <c r="S399" s="259"/>
      <c r="T399" s="259"/>
      <c r="U399" s="259"/>
      <c r="V399" s="259"/>
      <c r="W399" s="259"/>
      <c r="X399" s="259"/>
      <c r="Y399" s="259"/>
      <c r="Z399" s="260"/>
    </row>
    <row r="400" spans="1:26" s="1" customFormat="1" ht="27.75" customHeight="1" x14ac:dyDescent="0.2">
      <c r="A400" s="5"/>
      <c r="B400" s="558" t="s">
        <v>92</v>
      </c>
      <c r="C400" s="559"/>
      <c r="D400" s="559"/>
      <c r="E400" s="559"/>
      <c r="F400" s="559"/>
      <c r="G400" s="559"/>
      <c r="H400" s="559"/>
      <c r="I400" s="559"/>
      <c r="J400" s="559"/>
      <c r="K400" s="559"/>
      <c r="L400" s="559"/>
      <c r="M400" s="559"/>
      <c r="N400" s="559"/>
      <c r="O400" s="559"/>
      <c r="P400" s="559"/>
      <c r="Q400" s="7">
        <f>COUNTIF(Q399,"N/A")</f>
        <v>0</v>
      </c>
      <c r="R400" s="567"/>
      <c r="S400" s="567"/>
      <c r="T400" s="567"/>
      <c r="U400" s="567"/>
      <c r="V400" s="567"/>
      <c r="W400" s="567"/>
      <c r="X400" s="567"/>
      <c r="Y400" s="567"/>
      <c r="Z400" s="567"/>
    </row>
    <row r="401" spans="1:26" s="1" customFormat="1" ht="27.75" customHeight="1" x14ac:dyDescent="0.2">
      <c r="A401" s="5"/>
      <c r="B401" s="558" t="s">
        <v>812</v>
      </c>
      <c r="C401" s="559"/>
      <c r="D401" s="559"/>
      <c r="E401" s="559"/>
      <c r="F401" s="559"/>
      <c r="G401" s="559"/>
      <c r="H401" s="559"/>
      <c r="I401" s="559"/>
      <c r="J401" s="559"/>
      <c r="K401" s="559"/>
      <c r="L401" s="559"/>
      <c r="M401" s="559"/>
      <c r="N401" s="559"/>
      <c r="O401" s="559"/>
      <c r="P401" s="559"/>
      <c r="Q401" s="7">
        <f>COUNTIFS(H399,"M",Q399,"N/A")</f>
        <v>0</v>
      </c>
      <c r="R401" s="567"/>
      <c r="S401" s="567"/>
      <c r="T401" s="567"/>
      <c r="U401" s="567"/>
      <c r="V401" s="567"/>
      <c r="W401" s="567"/>
      <c r="X401" s="567"/>
      <c r="Y401" s="567"/>
      <c r="Z401" s="567"/>
    </row>
    <row r="402" spans="1:26" s="1" customFormat="1" ht="27.75" customHeight="1" x14ac:dyDescent="0.2">
      <c r="A402" s="5"/>
      <c r="B402" s="558" t="s">
        <v>813</v>
      </c>
      <c r="C402" s="559"/>
      <c r="D402" s="559"/>
      <c r="E402" s="559"/>
      <c r="F402" s="559"/>
      <c r="G402" s="559"/>
      <c r="H402" s="559"/>
      <c r="I402" s="559"/>
      <c r="J402" s="559"/>
      <c r="K402" s="559"/>
      <c r="L402" s="559"/>
      <c r="M402" s="559"/>
      <c r="N402" s="559"/>
      <c r="O402" s="559"/>
      <c r="P402" s="559"/>
      <c r="Q402" s="7">
        <f>COUNTIFS(H399,"M",Q399,"1")</f>
        <v>1</v>
      </c>
      <c r="R402" s="567"/>
      <c r="S402" s="567"/>
      <c r="T402" s="567"/>
      <c r="U402" s="567"/>
      <c r="V402" s="567"/>
      <c r="W402" s="567"/>
      <c r="X402" s="567"/>
      <c r="Y402" s="567"/>
      <c r="Z402" s="567"/>
    </row>
    <row r="403" spans="1:26" s="1" customFormat="1" ht="27.75" customHeight="1" x14ac:dyDescent="0.2">
      <c r="A403" s="5"/>
      <c r="B403" s="262" t="s">
        <v>93</v>
      </c>
      <c r="C403" s="263"/>
      <c r="D403" s="263"/>
      <c r="E403" s="263"/>
      <c r="F403" s="263"/>
      <c r="G403" s="263"/>
      <c r="H403" s="263"/>
      <c r="I403" s="263"/>
      <c r="J403" s="263"/>
      <c r="K403" s="263"/>
      <c r="L403" s="263"/>
      <c r="M403" s="263"/>
      <c r="N403" s="263"/>
      <c r="O403" s="263"/>
      <c r="P403" s="263"/>
      <c r="Q403" s="7">
        <f>SUM(Q399)</f>
        <v>1</v>
      </c>
      <c r="R403" s="567"/>
      <c r="S403" s="567"/>
      <c r="T403" s="567"/>
      <c r="U403" s="567"/>
      <c r="V403" s="567"/>
      <c r="W403" s="567"/>
      <c r="X403" s="567"/>
      <c r="Y403" s="567"/>
      <c r="Z403" s="567"/>
    </row>
    <row r="404" spans="1:26" s="1" customFormat="1" ht="21" customHeight="1" x14ac:dyDescent="0.2">
      <c r="A404" s="5"/>
      <c r="B404" s="101" t="s">
        <v>2562</v>
      </c>
      <c r="C404" s="574" t="s">
        <v>1594</v>
      </c>
      <c r="D404" s="575"/>
      <c r="E404" s="575"/>
      <c r="F404" s="575"/>
      <c r="G404" s="575"/>
      <c r="H404" s="575"/>
      <c r="I404" s="575"/>
      <c r="J404" s="575"/>
      <c r="K404" s="575"/>
      <c r="L404" s="575"/>
      <c r="M404" s="575"/>
      <c r="N404" s="575"/>
      <c r="O404" s="575"/>
      <c r="P404" s="576"/>
      <c r="Q404" s="108"/>
      <c r="R404" s="665"/>
      <c r="S404" s="663"/>
      <c r="T404" s="663"/>
      <c r="U404" s="663"/>
      <c r="V404" s="663"/>
      <c r="W404" s="663"/>
      <c r="X404" s="663"/>
      <c r="Y404" s="663"/>
      <c r="Z404" s="664"/>
    </row>
    <row r="405" spans="1:26" s="1" customFormat="1" ht="21.75" customHeight="1" x14ac:dyDescent="0.2">
      <c r="A405" s="5"/>
      <c r="B405" s="148" t="s">
        <v>2563</v>
      </c>
      <c r="C405" s="574" t="s">
        <v>1339</v>
      </c>
      <c r="D405" s="575"/>
      <c r="E405" s="575"/>
      <c r="F405" s="575"/>
      <c r="G405" s="575"/>
      <c r="H405" s="575"/>
      <c r="I405" s="575"/>
      <c r="J405" s="575"/>
      <c r="K405" s="575"/>
      <c r="L405" s="575"/>
      <c r="M405" s="575"/>
      <c r="N405" s="575"/>
      <c r="O405" s="575"/>
      <c r="P405" s="576"/>
      <c r="Q405" s="108"/>
      <c r="R405" s="665"/>
      <c r="S405" s="663"/>
      <c r="T405" s="663"/>
      <c r="U405" s="663"/>
      <c r="V405" s="663"/>
      <c r="W405" s="663"/>
      <c r="X405" s="663"/>
      <c r="Y405" s="663"/>
      <c r="Z405" s="664"/>
    </row>
    <row r="406" spans="1:26" s="1" customFormat="1" ht="48" customHeight="1" x14ac:dyDescent="0.2">
      <c r="A406" s="5"/>
      <c r="B406" s="114"/>
      <c r="C406" s="573" t="s">
        <v>2012</v>
      </c>
      <c r="D406" s="560"/>
      <c r="E406" s="560"/>
      <c r="F406" s="560"/>
      <c r="G406" s="672"/>
      <c r="H406" s="114"/>
      <c r="I406" s="669" t="s">
        <v>2013</v>
      </c>
      <c r="J406" s="670" t="s">
        <v>1595</v>
      </c>
      <c r="K406" s="670" t="s">
        <v>1595</v>
      </c>
      <c r="L406" s="670" t="s">
        <v>1595</v>
      </c>
      <c r="M406" s="670" t="s">
        <v>1595</v>
      </c>
      <c r="N406" s="670" t="s">
        <v>1595</v>
      </c>
      <c r="O406" s="670" t="s">
        <v>1595</v>
      </c>
      <c r="P406" s="671" t="s">
        <v>1595</v>
      </c>
      <c r="Q406" s="106"/>
      <c r="R406" s="258"/>
      <c r="S406" s="259"/>
      <c r="T406" s="259"/>
      <c r="U406" s="259"/>
      <c r="V406" s="259"/>
      <c r="W406" s="259"/>
      <c r="X406" s="259"/>
      <c r="Y406" s="259"/>
      <c r="Z406" s="260"/>
    </row>
    <row r="407" spans="1:26" s="1" customFormat="1" ht="32.25" customHeight="1" x14ac:dyDescent="0.2">
      <c r="A407" s="5"/>
      <c r="B407" s="102" t="s">
        <v>2564</v>
      </c>
      <c r="C407" s="573" t="s">
        <v>1596</v>
      </c>
      <c r="D407" s="560"/>
      <c r="E407" s="560"/>
      <c r="F407" s="560"/>
      <c r="G407" s="672"/>
      <c r="H407" s="44"/>
      <c r="I407" s="669" t="s">
        <v>1597</v>
      </c>
      <c r="J407" s="670" t="s">
        <v>1597</v>
      </c>
      <c r="K407" s="670" t="s">
        <v>1597</v>
      </c>
      <c r="L407" s="670" t="s">
        <v>1597</v>
      </c>
      <c r="M407" s="670" t="s">
        <v>1597</v>
      </c>
      <c r="N407" s="670" t="s">
        <v>1597</v>
      </c>
      <c r="O407" s="670" t="s">
        <v>1597</v>
      </c>
      <c r="P407" s="671" t="s">
        <v>1597</v>
      </c>
      <c r="Q407" s="104">
        <v>1</v>
      </c>
      <c r="R407" s="258"/>
      <c r="S407" s="259"/>
      <c r="T407" s="259"/>
      <c r="U407" s="259"/>
      <c r="V407" s="259"/>
      <c r="W407" s="259"/>
      <c r="X407" s="259"/>
      <c r="Y407" s="259"/>
      <c r="Z407" s="260"/>
    </row>
    <row r="408" spans="1:26" s="1" customFormat="1" ht="48" customHeight="1" x14ac:dyDescent="0.2">
      <c r="A408" s="5"/>
      <c r="B408" s="102" t="s">
        <v>2565</v>
      </c>
      <c r="C408" s="573" t="s">
        <v>1598</v>
      </c>
      <c r="D408" s="560"/>
      <c r="E408" s="560"/>
      <c r="F408" s="560"/>
      <c r="G408" s="672"/>
      <c r="H408" s="44"/>
      <c r="I408" s="669" t="s">
        <v>1599</v>
      </c>
      <c r="J408" s="670" t="s">
        <v>1599</v>
      </c>
      <c r="K408" s="670" t="s">
        <v>1599</v>
      </c>
      <c r="L408" s="670" t="s">
        <v>1599</v>
      </c>
      <c r="M408" s="670" t="s">
        <v>1599</v>
      </c>
      <c r="N408" s="670" t="s">
        <v>1599</v>
      </c>
      <c r="O408" s="670" t="s">
        <v>1599</v>
      </c>
      <c r="P408" s="671" t="s">
        <v>1599</v>
      </c>
      <c r="Q408" s="104">
        <v>1</v>
      </c>
      <c r="R408" s="258"/>
      <c r="S408" s="259"/>
      <c r="T408" s="259"/>
      <c r="U408" s="259"/>
      <c r="V408" s="259"/>
      <c r="W408" s="259"/>
      <c r="X408" s="259"/>
      <c r="Y408" s="259"/>
      <c r="Z408" s="260"/>
    </row>
    <row r="409" spans="1:26" s="1" customFormat="1" ht="21" customHeight="1" x14ac:dyDescent="0.2">
      <c r="A409" s="5"/>
      <c r="B409" s="102" t="s">
        <v>2566</v>
      </c>
      <c r="C409" s="573" t="s">
        <v>2014</v>
      </c>
      <c r="D409" s="560"/>
      <c r="E409" s="560"/>
      <c r="F409" s="560"/>
      <c r="G409" s="672"/>
      <c r="H409" s="44"/>
      <c r="I409" s="669" t="s">
        <v>3265</v>
      </c>
      <c r="J409" s="670" t="s">
        <v>1600</v>
      </c>
      <c r="K409" s="670" t="s">
        <v>1600</v>
      </c>
      <c r="L409" s="670" t="s">
        <v>1600</v>
      </c>
      <c r="M409" s="670" t="s">
        <v>1600</v>
      </c>
      <c r="N409" s="670" t="s">
        <v>1600</v>
      </c>
      <c r="O409" s="670" t="s">
        <v>1600</v>
      </c>
      <c r="P409" s="671" t="s">
        <v>1600</v>
      </c>
      <c r="Q409" s="104">
        <v>1</v>
      </c>
      <c r="R409" s="258"/>
      <c r="S409" s="259"/>
      <c r="T409" s="259"/>
      <c r="U409" s="259"/>
      <c r="V409" s="259"/>
      <c r="W409" s="259"/>
      <c r="X409" s="259"/>
      <c r="Y409" s="259"/>
      <c r="Z409" s="260"/>
    </row>
    <row r="410" spans="1:26" s="1" customFormat="1" ht="45" customHeight="1" x14ac:dyDescent="0.2">
      <c r="A410" s="5"/>
      <c r="B410" s="102" t="s">
        <v>2567</v>
      </c>
      <c r="C410" s="573" t="s">
        <v>2812</v>
      </c>
      <c r="D410" s="560"/>
      <c r="E410" s="560"/>
      <c r="F410" s="560"/>
      <c r="G410" s="672"/>
      <c r="H410" s="44"/>
      <c r="I410" s="669" t="s">
        <v>2813</v>
      </c>
      <c r="J410" s="670" t="s">
        <v>1601</v>
      </c>
      <c r="K410" s="670" t="s">
        <v>1601</v>
      </c>
      <c r="L410" s="670" t="s">
        <v>1601</v>
      </c>
      <c r="M410" s="670" t="s">
        <v>1601</v>
      </c>
      <c r="N410" s="670" t="s">
        <v>1601</v>
      </c>
      <c r="O410" s="670" t="s">
        <v>1601</v>
      </c>
      <c r="P410" s="671" t="s">
        <v>1601</v>
      </c>
      <c r="Q410" s="104">
        <v>1</v>
      </c>
      <c r="R410" s="258"/>
      <c r="S410" s="259"/>
      <c r="T410" s="259"/>
      <c r="U410" s="259"/>
      <c r="V410" s="259"/>
      <c r="W410" s="259"/>
      <c r="X410" s="259"/>
      <c r="Y410" s="259"/>
      <c r="Z410" s="260"/>
    </row>
    <row r="411" spans="1:26" s="1" customFormat="1" ht="47.25" customHeight="1" x14ac:dyDescent="0.2">
      <c r="A411" s="5"/>
      <c r="B411" s="102" t="s">
        <v>2568</v>
      </c>
      <c r="C411" s="573" t="s">
        <v>1602</v>
      </c>
      <c r="D411" s="560"/>
      <c r="E411" s="560"/>
      <c r="F411" s="560"/>
      <c r="G411" s="672"/>
      <c r="H411" s="44"/>
      <c r="I411" s="669" t="s">
        <v>2015</v>
      </c>
      <c r="J411" s="670" t="s">
        <v>1603</v>
      </c>
      <c r="K411" s="670" t="s">
        <v>1603</v>
      </c>
      <c r="L411" s="670" t="s">
        <v>1603</v>
      </c>
      <c r="M411" s="670" t="s">
        <v>1603</v>
      </c>
      <c r="N411" s="670" t="s">
        <v>1603</v>
      </c>
      <c r="O411" s="670" t="s">
        <v>1603</v>
      </c>
      <c r="P411" s="671" t="s">
        <v>1603</v>
      </c>
      <c r="Q411" s="104">
        <v>1</v>
      </c>
      <c r="R411" s="258"/>
      <c r="S411" s="259"/>
      <c r="T411" s="259"/>
      <c r="U411" s="259"/>
      <c r="V411" s="259"/>
      <c r="W411" s="259"/>
      <c r="X411" s="259"/>
      <c r="Y411" s="259"/>
      <c r="Z411" s="260"/>
    </row>
    <row r="412" spans="1:26" s="1" customFormat="1" ht="63" customHeight="1" x14ac:dyDescent="0.2">
      <c r="A412" s="5"/>
      <c r="B412" s="102" t="s">
        <v>2569</v>
      </c>
      <c r="C412" s="573" t="s">
        <v>1604</v>
      </c>
      <c r="D412" s="560"/>
      <c r="E412" s="560"/>
      <c r="F412" s="560"/>
      <c r="G412" s="672"/>
      <c r="H412" s="44" t="s">
        <v>57</v>
      </c>
      <c r="I412" s="669" t="s">
        <v>3266</v>
      </c>
      <c r="J412" s="670" t="s">
        <v>1605</v>
      </c>
      <c r="K412" s="670" t="s">
        <v>1605</v>
      </c>
      <c r="L412" s="670" t="s">
        <v>1605</v>
      </c>
      <c r="M412" s="670" t="s">
        <v>1605</v>
      </c>
      <c r="N412" s="670" t="s">
        <v>1605</v>
      </c>
      <c r="O412" s="670" t="s">
        <v>1605</v>
      </c>
      <c r="P412" s="671" t="s">
        <v>1605</v>
      </c>
      <c r="Q412" s="104">
        <v>1</v>
      </c>
      <c r="R412" s="258"/>
      <c r="S412" s="259"/>
      <c r="T412" s="259"/>
      <c r="U412" s="259"/>
      <c r="V412" s="259"/>
      <c r="W412" s="259"/>
      <c r="X412" s="259"/>
      <c r="Y412" s="259"/>
      <c r="Z412" s="260"/>
    </row>
    <row r="413" spans="1:26" s="1" customFormat="1" ht="27" customHeight="1" x14ac:dyDescent="0.2">
      <c r="A413" s="5"/>
      <c r="B413" s="558" t="s">
        <v>92</v>
      </c>
      <c r="C413" s="559"/>
      <c r="D413" s="559"/>
      <c r="E413" s="559"/>
      <c r="F413" s="559"/>
      <c r="G413" s="559"/>
      <c r="H413" s="559"/>
      <c r="I413" s="559"/>
      <c r="J413" s="559"/>
      <c r="K413" s="559"/>
      <c r="L413" s="559"/>
      <c r="M413" s="559"/>
      <c r="N413" s="559"/>
      <c r="O413" s="559"/>
      <c r="P413" s="559"/>
      <c r="Q413" s="7">
        <f>COUNTIF(Q406:Q412,"N/A")</f>
        <v>0</v>
      </c>
      <c r="R413" s="567"/>
      <c r="S413" s="567"/>
      <c r="T413" s="567"/>
      <c r="U413" s="567"/>
      <c r="V413" s="567"/>
      <c r="W413" s="567"/>
      <c r="X413" s="567"/>
      <c r="Y413" s="567"/>
      <c r="Z413" s="567"/>
    </row>
    <row r="414" spans="1:26" s="1" customFormat="1" ht="27" customHeight="1" x14ac:dyDescent="0.2">
      <c r="A414" s="5"/>
      <c r="B414" s="558" t="s">
        <v>812</v>
      </c>
      <c r="C414" s="559"/>
      <c r="D414" s="559"/>
      <c r="E414" s="559"/>
      <c r="F414" s="559"/>
      <c r="G414" s="559"/>
      <c r="H414" s="559"/>
      <c r="I414" s="559"/>
      <c r="J414" s="559"/>
      <c r="K414" s="559"/>
      <c r="L414" s="559"/>
      <c r="M414" s="559"/>
      <c r="N414" s="559"/>
      <c r="O414" s="559"/>
      <c r="P414" s="559"/>
      <c r="Q414" s="7">
        <f>COUNTIFS(H406:H412,"M",Q406:Q412,"N/A")</f>
        <v>0</v>
      </c>
      <c r="R414" s="567"/>
      <c r="S414" s="567"/>
      <c r="T414" s="567"/>
      <c r="U414" s="567"/>
      <c r="V414" s="567"/>
      <c r="W414" s="567"/>
      <c r="X414" s="567"/>
      <c r="Y414" s="567"/>
      <c r="Z414" s="567"/>
    </row>
    <row r="415" spans="1:26" s="1" customFormat="1" ht="27" customHeight="1" x14ac:dyDescent="0.2">
      <c r="A415" s="5"/>
      <c r="B415" s="558" t="s">
        <v>813</v>
      </c>
      <c r="C415" s="559"/>
      <c r="D415" s="559"/>
      <c r="E415" s="559"/>
      <c r="F415" s="559"/>
      <c r="G415" s="559"/>
      <c r="H415" s="559"/>
      <c r="I415" s="559"/>
      <c r="J415" s="559"/>
      <c r="K415" s="559"/>
      <c r="L415" s="559"/>
      <c r="M415" s="559"/>
      <c r="N415" s="559"/>
      <c r="O415" s="559"/>
      <c r="P415" s="559"/>
      <c r="Q415" s="7">
        <f>COUNTIFS(H406:H412,"M",Q406:Q412,"1")</f>
        <v>1</v>
      </c>
      <c r="R415" s="567"/>
      <c r="S415" s="567"/>
      <c r="T415" s="567"/>
      <c r="U415" s="567"/>
      <c r="V415" s="567"/>
      <c r="W415" s="567"/>
      <c r="X415" s="567"/>
      <c r="Y415" s="567"/>
      <c r="Z415" s="567"/>
    </row>
    <row r="416" spans="1:26" s="1" customFormat="1" ht="27" customHeight="1" x14ac:dyDescent="0.2">
      <c r="A416" s="5"/>
      <c r="B416" s="262" t="s">
        <v>93</v>
      </c>
      <c r="C416" s="263"/>
      <c r="D416" s="263"/>
      <c r="E416" s="263"/>
      <c r="F416" s="263"/>
      <c r="G416" s="263"/>
      <c r="H416" s="263"/>
      <c r="I416" s="263"/>
      <c r="J416" s="263"/>
      <c r="K416" s="263"/>
      <c r="L416" s="263"/>
      <c r="M416" s="263"/>
      <c r="N416" s="263"/>
      <c r="O416" s="263"/>
      <c r="P416" s="263"/>
      <c r="Q416" s="7">
        <f>SUM(Q406:Q412)</f>
        <v>6</v>
      </c>
      <c r="R416" s="567"/>
      <c r="S416" s="567"/>
      <c r="T416" s="567"/>
      <c r="U416" s="567"/>
      <c r="V416" s="567"/>
      <c r="W416" s="567"/>
      <c r="X416" s="567"/>
      <c r="Y416" s="567"/>
      <c r="Z416" s="567"/>
    </row>
    <row r="417" spans="1:26" s="1" customFormat="1" ht="20.25" customHeight="1" x14ac:dyDescent="0.2">
      <c r="A417" s="5"/>
      <c r="B417" s="101" t="s">
        <v>2570</v>
      </c>
      <c r="C417" s="574" t="s">
        <v>1606</v>
      </c>
      <c r="D417" s="575"/>
      <c r="E417" s="575"/>
      <c r="F417" s="575"/>
      <c r="G417" s="575"/>
      <c r="H417" s="575"/>
      <c r="I417" s="575"/>
      <c r="J417" s="575"/>
      <c r="K417" s="575"/>
      <c r="L417" s="575"/>
      <c r="M417" s="575"/>
      <c r="N417" s="575"/>
      <c r="O417" s="575"/>
      <c r="P417" s="576"/>
      <c r="Q417" s="108"/>
      <c r="R417" s="665"/>
      <c r="S417" s="663"/>
      <c r="T417" s="663"/>
      <c r="U417" s="663"/>
      <c r="V417" s="663"/>
      <c r="W417" s="663"/>
      <c r="X417" s="663"/>
      <c r="Y417" s="663"/>
      <c r="Z417" s="664"/>
    </row>
    <row r="418" spans="1:26" s="1" customFormat="1" ht="36.75" customHeight="1" x14ac:dyDescent="0.2">
      <c r="A418" s="5"/>
      <c r="B418" s="114"/>
      <c r="C418" s="673"/>
      <c r="D418" s="568"/>
      <c r="E418" s="568"/>
      <c r="F418" s="568"/>
      <c r="G418" s="674"/>
      <c r="H418" s="114"/>
      <c r="I418" s="669" t="s">
        <v>3273</v>
      </c>
      <c r="J418" s="670" t="s">
        <v>1607</v>
      </c>
      <c r="K418" s="670" t="s">
        <v>1607</v>
      </c>
      <c r="L418" s="670" t="s">
        <v>1607</v>
      </c>
      <c r="M418" s="670" t="s">
        <v>1607</v>
      </c>
      <c r="N418" s="670" t="s">
        <v>1607</v>
      </c>
      <c r="O418" s="670" t="s">
        <v>1607</v>
      </c>
      <c r="P418" s="671" t="s">
        <v>1607</v>
      </c>
      <c r="Q418" s="106"/>
      <c r="R418" s="258"/>
      <c r="S418" s="259"/>
      <c r="T418" s="259"/>
      <c r="U418" s="259"/>
      <c r="V418" s="259"/>
      <c r="W418" s="259"/>
      <c r="X418" s="259"/>
      <c r="Y418" s="259"/>
      <c r="Z418" s="260"/>
    </row>
    <row r="419" spans="1:26" s="1" customFormat="1" ht="21" customHeight="1" x14ac:dyDescent="0.2">
      <c r="A419" s="5"/>
      <c r="B419" s="101" t="s">
        <v>2571</v>
      </c>
      <c r="C419" s="574" t="s">
        <v>1348</v>
      </c>
      <c r="D419" s="575"/>
      <c r="E419" s="575"/>
      <c r="F419" s="575"/>
      <c r="G419" s="576"/>
      <c r="H419" s="134"/>
      <c r="I419" s="701"/>
      <c r="J419" s="702"/>
      <c r="K419" s="702"/>
      <c r="L419" s="702"/>
      <c r="M419" s="702"/>
      <c r="N419" s="702"/>
      <c r="O419" s="702"/>
      <c r="P419" s="703"/>
      <c r="Q419" s="134"/>
      <c r="R419" s="701"/>
      <c r="S419" s="702"/>
      <c r="T419" s="702"/>
      <c r="U419" s="702"/>
      <c r="V419" s="702"/>
      <c r="W419" s="702"/>
      <c r="X419" s="702"/>
      <c r="Y419" s="702"/>
      <c r="Z419" s="703"/>
    </row>
    <row r="420" spans="1:26" s="1" customFormat="1" ht="32.25" customHeight="1" x14ac:dyDescent="0.2">
      <c r="A420" s="5"/>
      <c r="B420" s="102" t="s">
        <v>2572</v>
      </c>
      <c r="C420" s="573" t="s">
        <v>1608</v>
      </c>
      <c r="D420" s="560"/>
      <c r="E420" s="560"/>
      <c r="F420" s="560"/>
      <c r="G420" s="672"/>
      <c r="H420" s="114"/>
      <c r="I420" s="678"/>
      <c r="J420" s="679"/>
      <c r="K420" s="679"/>
      <c r="L420" s="679"/>
      <c r="M420" s="679"/>
      <c r="N420" s="679"/>
      <c r="O420" s="679"/>
      <c r="P420" s="680"/>
      <c r="Q420" s="106"/>
      <c r="R420" s="258"/>
      <c r="S420" s="259"/>
      <c r="T420" s="259"/>
      <c r="U420" s="259"/>
      <c r="V420" s="259"/>
      <c r="W420" s="259"/>
      <c r="X420" s="259"/>
      <c r="Y420" s="259"/>
      <c r="Z420" s="260"/>
    </row>
    <row r="421" spans="1:26" s="1" customFormat="1" ht="63.75" customHeight="1" x14ac:dyDescent="0.2">
      <c r="A421" s="5"/>
      <c r="B421" s="102" t="s">
        <v>55</v>
      </c>
      <c r="C421" s="573" t="s">
        <v>3267</v>
      </c>
      <c r="D421" s="560"/>
      <c r="E421" s="560"/>
      <c r="F421" s="560"/>
      <c r="G421" s="672"/>
      <c r="H421" s="44"/>
      <c r="I421" s="669" t="s">
        <v>1609</v>
      </c>
      <c r="J421" s="670" t="s">
        <v>1610</v>
      </c>
      <c r="K421" s="670" t="s">
        <v>1610</v>
      </c>
      <c r="L421" s="670" t="s">
        <v>1610</v>
      </c>
      <c r="M421" s="670" t="s">
        <v>1610</v>
      </c>
      <c r="N421" s="670" t="s">
        <v>1610</v>
      </c>
      <c r="O421" s="670" t="s">
        <v>1610</v>
      </c>
      <c r="P421" s="671" t="s">
        <v>1610</v>
      </c>
      <c r="Q421" s="104">
        <v>1</v>
      </c>
      <c r="R421" s="258"/>
      <c r="S421" s="259"/>
      <c r="T421" s="259"/>
      <c r="U421" s="259"/>
      <c r="V421" s="259"/>
      <c r="W421" s="259"/>
      <c r="X421" s="259"/>
      <c r="Y421" s="259"/>
      <c r="Z421" s="260"/>
    </row>
    <row r="422" spans="1:26" s="1" customFormat="1" ht="21" customHeight="1" x14ac:dyDescent="0.2">
      <c r="A422" s="5"/>
      <c r="B422" s="102" t="s">
        <v>58</v>
      </c>
      <c r="C422" s="573" t="s">
        <v>3268</v>
      </c>
      <c r="D422" s="560"/>
      <c r="E422" s="560"/>
      <c r="F422" s="560"/>
      <c r="G422" s="672"/>
      <c r="H422" s="44"/>
      <c r="I422" s="669" t="s">
        <v>3272</v>
      </c>
      <c r="J422" s="670" t="s">
        <v>1611</v>
      </c>
      <c r="K422" s="670" t="s">
        <v>1611</v>
      </c>
      <c r="L422" s="670" t="s">
        <v>1611</v>
      </c>
      <c r="M422" s="670" t="s">
        <v>1611</v>
      </c>
      <c r="N422" s="670" t="s">
        <v>1611</v>
      </c>
      <c r="O422" s="670" t="s">
        <v>1611</v>
      </c>
      <c r="P422" s="671" t="s">
        <v>1611</v>
      </c>
      <c r="Q422" s="104">
        <v>1</v>
      </c>
      <c r="R422" s="258"/>
      <c r="S422" s="259"/>
      <c r="T422" s="259"/>
      <c r="U422" s="259"/>
      <c r="V422" s="259"/>
      <c r="W422" s="259"/>
      <c r="X422" s="259"/>
      <c r="Y422" s="259"/>
      <c r="Z422" s="260"/>
    </row>
    <row r="423" spans="1:26" s="1" customFormat="1" ht="21" customHeight="1" x14ac:dyDescent="0.2">
      <c r="A423" s="5"/>
      <c r="B423" s="102" t="s">
        <v>59</v>
      </c>
      <c r="C423" s="573" t="s">
        <v>3269</v>
      </c>
      <c r="D423" s="560"/>
      <c r="E423" s="560"/>
      <c r="F423" s="560"/>
      <c r="G423" s="672"/>
      <c r="H423" s="44"/>
      <c r="I423" s="669" t="s">
        <v>444</v>
      </c>
      <c r="J423" s="670" t="s">
        <v>1425</v>
      </c>
      <c r="K423" s="670" t="s">
        <v>1425</v>
      </c>
      <c r="L423" s="670" t="s">
        <v>1425</v>
      </c>
      <c r="M423" s="670" t="s">
        <v>1425</v>
      </c>
      <c r="N423" s="670" t="s">
        <v>1425</v>
      </c>
      <c r="O423" s="670" t="s">
        <v>1425</v>
      </c>
      <c r="P423" s="671" t="s">
        <v>1425</v>
      </c>
      <c r="Q423" s="104">
        <v>1</v>
      </c>
      <c r="R423" s="258"/>
      <c r="S423" s="259"/>
      <c r="T423" s="259"/>
      <c r="U423" s="259"/>
      <c r="V423" s="259"/>
      <c r="W423" s="259"/>
      <c r="X423" s="259"/>
      <c r="Y423" s="259"/>
      <c r="Z423" s="260"/>
    </row>
    <row r="424" spans="1:26" s="1" customFormat="1" ht="21" customHeight="1" x14ac:dyDescent="0.2">
      <c r="A424" s="5"/>
      <c r="B424" s="102" t="s">
        <v>61</v>
      </c>
      <c r="C424" s="573" t="s">
        <v>3270</v>
      </c>
      <c r="D424" s="560"/>
      <c r="E424" s="560"/>
      <c r="F424" s="560"/>
      <c r="G424" s="672"/>
      <c r="H424" s="44"/>
      <c r="I424" s="669" t="s">
        <v>444</v>
      </c>
      <c r="J424" s="670" t="s">
        <v>1425</v>
      </c>
      <c r="K424" s="670" t="s">
        <v>1425</v>
      </c>
      <c r="L424" s="670" t="s">
        <v>1425</v>
      </c>
      <c r="M424" s="670" t="s">
        <v>1425</v>
      </c>
      <c r="N424" s="670" t="s">
        <v>1425</v>
      </c>
      <c r="O424" s="670" t="s">
        <v>1425</v>
      </c>
      <c r="P424" s="671" t="s">
        <v>1425</v>
      </c>
      <c r="Q424" s="104">
        <v>1</v>
      </c>
      <c r="R424" s="258"/>
      <c r="S424" s="259"/>
      <c r="T424" s="259"/>
      <c r="U424" s="259"/>
      <c r="V424" s="259"/>
      <c r="W424" s="259"/>
      <c r="X424" s="259"/>
      <c r="Y424" s="259"/>
      <c r="Z424" s="260"/>
    </row>
    <row r="425" spans="1:26" s="1" customFormat="1" ht="21" customHeight="1" x14ac:dyDescent="0.2">
      <c r="A425" s="5"/>
      <c r="B425" s="102" t="s">
        <v>2573</v>
      </c>
      <c r="C425" s="573" t="s">
        <v>1612</v>
      </c>
      <c r="D425" s="560"/>
      <c r="E425" s="560"/>
      <c r="F425" s="560"/>
      <c r="G425" s="672"/>
      <c r="H425" s="44"/>
      <c r="I425" s="669" t="s">
        <v>444</v>
      </c>
      <c r="J425" s="670" t="s">
        <v>1425</v>
      </c>
      <c r="K425" s="670" t="s">
        <v>1425</v>
      </c>
      <c r="L425" s="670" t="s">
        <v>1425</v>
      </c>
      <c r="M425" s="670" t="s">
        <v>1425</v>
      </c>
      <c r="N425" s="670" t="s">
        <v>1425</v>
      </c>
      <c r="O425" s="670" t="s">
        <v>1425</v>
      </c>
      <c r="P425" s="671" t="s">
        <v>1425</v>
      </c>
      <c r="Q425" s="104">
        <v>1</v>
      </c>
      <c r="R425" s="258"/>
      <c r="S425" s="259"/>
      <c r="T425" s="259"/>
      <c r="U425" s="259"/>
      <c r="V425" s="259"/>
      <c r="W425" s="259"/>
      <c r="X425" s="259"/>
      <c r="Y425" s="259"/>
      <c r="Z425" s="260"/>
    </row>
    <row r="426" spans="1:26" s="1" customFormat="1" ht="21" customHeight="1" x14ac:dyDescent="0.2">
      <c r="A426" s="5"/>
      <c r="B426" s="102" t="s">
        <v>2574</v>
      </c>
      <c r="C426" s="573" t="s">
        <v>1613</v>
      </c>
      <c r="D426" s="560"/>
      <c r="E426" s="560"/>
      <c r="F426" s="560"/>
      <c r="G426" s="672"/>
      <c r="H426" s="44" t="s">
        <v>57</v>
      </c>
      <c r="I426" s="669" t="s">
        <v>444</v>
      </c>
      <c r="J426" s="670" t="s">
        <v>1425</v>
      </c>
      <c r="K426" s="670" t="s">
        <v>1425</v>
      </c>
      <c r="L426" s="670" t="s">
        <v>1425</v>
      </c>
      <c r="M426" s="670" t="s">
        <v>1425</v>
      </c>
      <c r="N426" s="670" t="s">
        <v>1425</v>
      </c>
      <c r="O426" s="670" t="s">
        <v>1425</v>
      </c>
      <c r="P426" s="671" t="s">
        <v>1425</v>
      </c>
      <c r="Q426" s="104">
        <v>1</v>
      </c>
      <c r="R426" s="258"/>
      <c r="S426" s="259"/>
      <c r="T426" s="259"/>
      <c r="U426" s="259"/>
      <c r="V426" s="259"/>
      <c r="W426" s="259"/>
      <c r="X426" s="259"/>
      <c r="Y426" s="259"/>
      <c r="Z426" s="260"/>
    </row>
    <row r="427" spans="1:26" s="1" customFormat="1" ht="21" customHeight="1" x14ac:dyDescent="0.2">
      <c r="A427" s="5"/>
      <c r="B427" s="102" t="s">
        <v>2575</v>
      </c>
      <c r="C427" s="573" t="s">
        <v>1614</v>
      </c>
      <c r="D427" s="560"/>
      <c r="E427" s="560"/>
      <c r="F427" s="560"/>
      <c r="G427" s="672"/>
      <c r="H427" s="44"/>
      <c r="I427" s="669" t="s">
        <v>444</v>
      </c>
      <c r="J427" s="670" t="s">
        <v>1425</v>
      </c>
      <c r="K427" s="670" t="s">
        <v>1425</v>
      </c>
      <c r="L427" s="670" t="s">
        <v>1425</v>
      </c>
      <c r="M427" s="670" t="s">
        <v>1425</v>
      </c>
      <c r="N427" s="670" t="s">
        <v>1425</v>
      </c>
      <c r="O427" s="670" t="s">
        <v>1425</v>
      </c>
      <c r="P427" s="671" t="s">
        <v>1425</v>
      </c>
      <c r="Q427" s="104">
        <v>1</v>
      </c>
      <c r="R427" s="258"/>
      <c r="S427" s="259"/>
      <c r="T427" s="259"/>
      <c r="U427" s="259"/>
      <c r="V427" s="259"/>
      <c r="W427" s="259"/>
      <c r="X427" s="259"/>
      <c r="Y427" s="259"/>
      <c r="Z427" s="260"/>
    </row>
    <row r="428" spans="1:26" s="1" customFormat="1" ht="32.25" customHeight="1" x14ac:dyDescent="0.2">
      <c r="A428" s="5"/>
      <c r="B428" s="102" t="s">
        <v>2576</v>
      </c>
      <c r="C428" s="573" t="s">
        <v>2847</v>
      </c>
      <c r="D428" s="560"/>
      <c r="E428" s="560"/>
      <c r="F428" s="560"/>
      <c r="G428" s="672"/>
      <c r="H428" s="44"/>
      <c r="I428" s="669" t="s">
        <v>3271</v>
      </c>
      <c r="J428" s="670" t="s">
        <v>1615</v>
      </c>
      <c r="K428" s="670" t="s">
        <v>1615</v>
      </c>
      <c r="L428" s="670" t="s">
        <v>1615</v>
      </c>
      <c r="M428" s="670" t="s">
        <v>1615</v>
      </c>
      <c r="N428" s="670" t="s">
        <v>1615</v>
      </c>
      <c r="O428" s="670" t="s">
        <v>1615</v>
      </c>
      <c r="P428" s="671" t="s">
        <v>1615</v>
      </c>
      <c r="Q428" s="104">
        <v>1</v>
      </c>
      <c r="R428" s="258"/>
      <c r="S428" s="259"/>
      <c r="T428" s="259"/>
      <c r="U428" s="259"/>
      <c r="V428" s="259"/>
      <c r="W428" s="259"/>
      <c r="X428" s="259"/>
      <c r="Y428" s="259"/>
      <c r="Z428" s="260"/>
    </row>
    <row r="429" spans="1:26" s="1" customFormat="1" ht="85.5" customHeight="1" x14ac:dyDescent="0.2">
      <c r="A429" s="5"/>
      <c r="B429" s="102" t="s">
        <v>2577</v>
      </c>
      <c r="C429" s="573" t="s">
        <v>2147</v>
      </c>
      <c r="D429" s="560"/>
      <c r="E429" s="560"/>
      <c r="F429" s="560"/>
      <c r="G429" s="672"/>
      <c r="H429" s="15"/>
      <c r="I429" s="255" t="s">
        <v>2148</v>
      </c>
      <c r="J429" s="256"/>
      <c r="K429" s="256"/>
      <c r="L429" s="256"/>
      <c r="M429" s="256"/>
      <c r="N429" s="256"/>
      <c r="O429" s="256"/>
      <c r="P429" s="257"/>
      <c r="Q429" s="104">
        <v>1</v>
      </c>
      <c r="R429" s="258"/>
      <c r="S429" s="259"/>
      <c r="T429" s="259"/>
      <c r="U429" s="259"/>
      <c r="V429" s="259"/>
      <c r="W429" s="259"/>
      <c r="X429" s="259"/>
      <c r="Y429" s="259"/>
      <c r="Z429" s="260"/>
    </row>
    <row r="430" spans="1:26" s="1" customFormat="1" ht="27.75" customHeight="1" x14ac:dyDescent="0.2">
      <c r="A430" s="5"/>
      <c r="B430" s="558" t="s">
        <v>92</v>
      </c>
      <c r="C430" s="559"/>
      <c r="D430" s="559"/>
      <c r="E430" s="559"/>
      <c r="F430" s="559"/>
      <c r="G430" s="559"/>
      <c r="H430" s="559"/>
      <c r="I430" s="559"/>
      <c r="J430" s="559"/>
      <c r="K430" s="559"/>
      <c r="L430" s="559"/>
      <c r="M430" s="559"/>
      <c r="N430" s="559"/>
      <c r="O430" s="559"/>
      <c r="P430" s="559"/>
      <c r="Q430" s="7">
        <f>COUNTIF(Q420:Q429,"N/A")</f>
        <v>0</v>
      </c>
      <c r="R430" s="567"/>
      <c r="S430" s="567"/>
      <c r="T430" s="567"/>
      <c r="U430" s="567"/>
      <c r="V430" s="567"/>
      <c r="W430" s="567"/>
      <c r="X430" s="567"/>
      <c r="Y430" s="567"/>
      <c r="Z430" s="567"/>
    </row>
    <row r="431" spans="1:26" s="1" customFormat="1" ht="27.75" customHeight="1" x14ac:dyDescent="0.2">
      <c r="A431" s="5"/>
      <c r="B431" s="558" t="s">
        <v>812</v>
      </c>
      <c r="C431" s="559"/>
      <c r="D431" s="559"/>
      <c r="E431" s="559"/>
      <c r="F431" s="559"/>
      <c r="G431" s="559"/>
      <c r="H431" s="559"/>
      <c r="I431" s="559"/>
      <c r="J431" s="559"/>
      <c r="K431" s="559"/>
      <c r="L431" s="559"/>
      <c r="M431" s="559"/>
      <c r="N431" s="559"/>
      <c r="O431" s="559"/>
      <c r="P431" s="559"/>
      <c r="Q431" s="7">
        <f>COUNTIFS(H420:H429,"M",Q420:Q429,"N/A")</f>
        <v>0</v>
      </c>
      <c r="R431" s="567"/>
      <c r="S431" s="567"/>
      <c r="T431" s="567"/>
      <c r="U431" s="567"/>
      <c r="V431" s="567"/>
      <c r="W431" s="567"/>
      <c r="X431" s="567"/>
      <c r="Y431" s="567"/>
      <c r="Z431" s="567"/>
    </row>
    <row r="432" spans="1:26" s="1" customFormat="1" ht="27.75" customHeight="1" x14ac:dyDescent="0.2">
      <c r="A432" s="5"/>
      <c r="B432" s="558" t="s">
        <v>813</v>
      </c>
      <c r="C432" s="559"/>
      <c r="D432" s="559"/>
      <c r="E432" s="559"/>
      <c r="F432" s="559"/>
      <c r="G432" s="559"/>
      <c r="H432" s="559"/>
      <c r="I432" s="559"/>
      <c r="J432" s="559"/>
      <c r="K432" s="559"/>
      <c r="L432" s="559"/>
      <c r="M432" s="559"/>
      <c r="N432" s="559"/>
      <c r="O432" s="559"/>
      <c r="P432" s="559"/>
      <c r="Q432" s="7">
        <f>COUNTIFS(H420:H429,"M",Q420:Q429,"1")</f>
        <v>1</v>
      </c>
      <c r="R432" s="567"/>
      <c r="S432" s="567"/>
      <c r="T432" s="567"/>
      <c r="U432" s="567"/>
      <c r="V432" s="567"/>
      <c r="W432" s="567"/>
      <c r="X432" s="567"/>
      <c r="Y432" s="567"/>
      <c r="Z432" s="567"/>
    </row>
    <row r="433" spans="1:26" s="1" customFormat="1" ht="27.75" customHeight="1" x14ac:dyDescent="0.2">
      <c r="A433" s="5"/>
      <c r="B433" s="262" t="s">
        <v>93</v>
      </c>
      <c r="C433" s="263"/>
      <c r="D433" s="263"/>
      <c r="E433" s="263"/>
      <c r="F433" s="263"/>
      <c r="G433" s="263"/>
      <c r="H433" s="263"/>
      <c r="I433" s="263"/>
      <c r="J433" s="263"/>
      <c r="K433" s="263"/>
      <c r="L433" s="263"/>
      <c r="M433" s="263"/>
      <c r="N433" s="263"/>
      <c r="O433" s="263"/>
      <c r="P433" s="263"/>
      <c r="Q433" s="7">
        <f>SUM(Q420:Q429)</f>
        <v>9</v>
      </c>
      <c r="R433" s="567"/>
      <c r="S433" s="567"/>
      <c r="T433" s="567"/>
      <c r="U433" s="567"/>
      <c r="V433" s="567"/>
      <c r="W433" s="567"/>
      <c r="X433" s="567"/>
      <c r="Y433" s="567"/>
      <c r="Z433" s="567"/>
    </row>
    <row r="434" spans="1:26" s="1" customFormat="1" ht="21.75" customHeight="1" x14ac:dyDescent="0.2">
      <c r="A434" s="5"/>
      <c r="B434" s="101" t="s">
        <v>2578</v>
      </c>
      <c r="C434" s="574" t="s">
        <v>411</v>
      </c>
      <c r="D434" s="575"/>
      <c r="E434" s="575"/>
      <c r="F434" s="575"/>
      <c r="G434" s="575"/>
      <c r="H434" s="575"/>
      <c r="I434" s="575"/>
      <c r="J434" s="575"/>
      <c r="K434" s="575"/>
      <c r="L434" s="575"/>
      <c r="M434" s="575"/>
      <c r="N434" s="575"/>
      <c r="O434" s="575"/>
      <c r="P434" s="576"/>
      <c r="Q434" s="108"/>
      <c r="R434" s="665"/>
      <c r="S434" s="663"/>
      <c r="T434" s="663"/>
      <c r="U434" s="663"/>
      <c r="V434" s="663"/>
      <c r="W434" s="663"/>
      <c r="X434" s="663"/>
      <c r="Y434" s="663"/>
      <c r="Z434" s="664"/>
    </row>
    <row r="435" spans="1:26" s="1" customFormat="1" ht="21" customHeight="1" x14ac:dyDescent="0.2">
      <c r="A435" s="5"/>
      <c r="B435" s="102" t="s">
        <v>2579</v>
      </c>
      <c r="C435" s="573" t="s">
        <v>2866</v>
      </c>
      <c r="D435" s="560"/>
      <c r="E435" s="560"/>
      <c r="F435" s="560"/>
      <c r="G435" s="672"/>
      <c r="H435" s="44"/>
      <c r="I435" s="669" t="s">
        <v>444</v>
      </c>
      <c r="J435" s="670" t="s">
        <v>1425</v>
      </c>
      <c r="K435" s="670" t="s">
        <v>1425</v>
      </c>
      <c r="L435" s="670" t="s">
        <v>1425</v>
      </c>
      <c r="M435" s="670" t="s">
        <v>1425</v>
      </c>
      <c r="N435" s="670" t="s">
        <v>1425</v>
      </c>
      <c r="O435" s="670" t="s">
        <v>1425</v>
      </c>
      <c r="P435" s="671" t="s">
        <v>1425</v>
      </c>
      <c r="Q435" s="104">
        <v>1</v>
      </c>
      <c r="R435" s="258"/>
      <c r="S435" s="259"/>
      <c r="T435" s="259"/>
      <c r="U435" s="259"/>
      <c r="V435" s="259"/>
      <c r="W435" s="259"/>
      <c r="X435" s="259"/>
      <c r="Y435" s="259"/>
      <c r="Z435" s="260"/>
    </row>
    <row r="436" spans="1:26" s="1" customFormat="1" ht="21" customHeight="1" x14ac:dyDescent="0.2">
      <c r="A436" s="5"/>
      <c r="B436" s="102" t="s">
        <v>2580</v>
      </c>
      <c r="C436" s="573" t="s">
        <v>1616</v>
      </c>
      <c r="D436" s="560"/>
      <c r="E436" s="560"/>
      <c r="F436" s="560"/>
      <c r="G436" s="672"/>
      <c r="H436" s="44"/>
      <c r="I436" s="669" t="s">
        <v>444</v>
      </c>
      <c r="J436" s="670" t="s">
        <v>1425</v>
      </c>
      <c r="K436" s="670" t="s">
        <v>1425</v>
      </c>
      <c r="L436" s="670" t="s">
        <v>1425</v>
      </c>
      <c r="M436" s="670" t="s">
        <v>1425</v>
      </c>
      <c r="N436" s="670" t="s">
        <v>1425</v>
      </c>
      <c r="O436" s="670" t="s">
        <v>1425</v>
      </c>
      <c r="P436" s="671" t="s">
        <v>1425</v>
      </c>
      <c r="Q436" s="104">
        <v>1</v>
      </c>
      <c r="R436" s="258"/>
      <c r="S436" s="259"/>
      <c r="T436" s="259"/>
      <c r="U436" s="259"/>
      <c r="V436" s="259"/>
      <c r="W436" s="259"/>
      <c r="X436" s="259"/>
      <c r="Y436" s="259"/>
      <c r="Z436" s="260"/>
    </row>
    <row r="437" spans="1:26" s="1" customFormat="1" ht="32.25" customHeight="1" x14ac:dyDescent="0.2">
      <c r="A437" s="5"/>
      <c r="B437" s="102" t="s">
        <v>2581</v>
      </c>
      <c r="C437" s="573" t="s">
        <v>1617</v>
      </c>
      <c r="D437" s="560"/>
      <c r="E437" s="560"/>
      <c r="F437" s="560"/>
      <c r="G437" s="672"/>
      <c r="H437" s="44"/>
      <c r="I437" s="669" t="s">
        <v>1618</v>
      </c>
      <c r="J437" s="670" t="s">
        <v>1619</v>
      </c>
      <c r="K437" s="670" t="s">
        <v>1619</v>
      </c>
      <c r="L437" s="670" t="s">
        <v>1619</v>
      </c>
      <c r="M437" s="670" t="s">
        <v>1619</v>
      </c>
      <c r="N437" s="670" t="s">
        <v>1619</v>
      </c>
      <c r="O437" s="670" t="s">
        <v>1619</v>
      </c>
      <c r="P437" s="671" t="s">
        <v>1619</v>
      </c>
      <c r="Q437" s="104">
        <v>1</v>
      </c>
      <c r="R437" s="258"/>
      <c r="S437" s="259"/>
      <c r="T437" s="259"/>
      <c r="U437" s="259"/>
      <c r="V437" s="259"/>
      <c r="W437" s="259"/>
      <c r="X437" s="259"/>
      <c r="Y437" s="259"/>
      <c r="Z437" s="260"/>
    </row>
    <row r="438" spans="1:26" s="1" customFormat="1" ht="21" customHeight="1" x14ac:dyDescent="0.2">
      <c r="A438" s="5"/>
      <c r="B438" s="102" t="s">
        <v>2582</v>
      </c>
      <c r="C438" s="573" t="s">
        <v>1620</v>
      </c>
      <c r="D438" s="560"/>
      <c r="E438" s="560"/>
      <c r="F438" s="560"/>
      <c r="G438" s="672"/>
      <c r="H438" s="44"/>
      <c r="I438" s="669" t="s">
        <v>1621</v>
      </c>
      <c r="J438" s="670" t="s">
        <v>1622</v>
      </c>
      <c r="K438" s="670" t="s">
        <v>1622</v>
      </c>
      <c r="L438" s="670" t="s">
        <v>1622</v>
      </c>
      <c r="M438" s="670" t="s">
        <v>1622</v>
      </c>
      <c r="N438" s="670" t="s">
        <v>1622</v>
      </c>
      <c r="O438" s="670" t="s">
        <v>1622</v>
      </c>
      <c r="P438" s="671" t="s">
        <v>1622</v>
      </c>
      <c r="Q438" s="104">
        <v>1</v>
      </c>
      <c r="R438" s="258"/>
      <c r="S438" s="259"/>
      <c r="T438" s="259"/>
      <c r="U438" s="259"/>
      <c r="V438" s="259"/>
      <c r="W438" s="259"/>
      <c r="X438" s="259"/>
      <c r="Y438" s="259"/>
      <c r="Z438" s="260"/>
    </row>
    <row r="439" spans="1:26" s="1" customFormat="1" ht="21" customHeight="1" x14ac:dyDescent="0.2">
      <c r="A439" s="5"/>
      <c r="B439" s="102" t="s">
        <v>2583</v>
      </c>
      <c r="C439" s="573" t="s">
        <v>1623</v>
      </c>
      <c r="D439" s="560"/>
      <c r="E439" s="560"/>
      <c r="F439" s="560"/>
      <c r="G439" s="672"/>
      <c r="H439" s="44"/>
      <c r="I439" s="669" t="s">
        <v>444</v>
      </c>
      <c r="J439" s="670" t="s">
        <v>1425</v>
      </c>
      <c r="K439" s="670" t="s">
        <v>1425</v>
      </c>
      <c r="L439" s="670" t="s">
        <v>1425</v>
      </c>
      <c r="M439" s="670" t="s">
        <v>1425</v>
      </c>
      <c r="N439" s="670" t="s">
        <v>1425</v>
      </c>
      <c r="O439" s="670" t="s">
        <v>1425</v>
      </c>
      <c r="P439" s="671" t="s">
        <v>1425</v>
      </c>
      <c r="Q439" s="104">
        <v>1</v>
      </c>
      <c r="R439" s="258"/>
      <c r="S439" s="259"/>
      <c r="T439" s="259"/>
      <c r="U439" s="259"/>
      <c r="V439" s="259"/>
      <c r="W439" s="259"/>
      <c r="X439" s="259"/>
      <c r="Y439" s="259"/>
      <c r="Z439" s="260"/>
    </row>
    <row r="440" spans="1:26" s="1" customFormat="1" ht="21" customHeight="1" x14ac:dyDescent="0.2">
      <c r="A440" s="5"/>
      <c r="B440" s="102" t="s">
        <v>2584</v>
      </c>
      <c r="C440" s="573" t="s">
        <v>1624</v>
      </c>
      <c r="D440" s="560"/>
      <c r="E440" s="560"/>
      <c r="F440" s="560"/>
      <c r="G440" s="672"/>
      <c r="H440" s="114"/>
      <c r="I440" s="669" t="s">
        <v>1625</v>
      </c>
      <c r="J440" s="670" t="s">
        <v>1625</v>
      </c>
      <c r="K440" s="670" t="s">
        <v>1625</v>
      </c>
      <c r="L440" s="670" t="s">
        <v>1625</v>
      </c>
      <c r="M440" s="670" t="s">
        <v>1625</v>
      </c>
      <c r="N440" s="670" t="s">
        <v>1625</v>
      </c>
      <c r="O440" s="670" t="s">
        <v>1625</v>
      </c>
      <c r="P440" s="671" t="s">
        <v>1625</v>
      </c>
      <c r="Q440" s="106"/>
      <c r="R440" s="258"/>
      <c r="S440" s="259"/>
      <c r="T440" s="259"/>
      <c r="U440" s="259"/>
      <c r="V440" s="259"/>
      <c r="W440" s="259"/>
      <c r="X440" s="259"/>
      <c r="Y440" s="259"/>
      <c r="Z440" s="260"/>
    </row>
    <row r="441" spans="1:26" s="1" customFormat="1" ht="21" customHeight="1" x14ac:dyDescent="0.2">
      <c r="A441" s="5"/>
      <c r="B441" s="102" t="s">
        <v>55</v>
      </c>
      <c r="C441" s="573" t="s">
        <v>3274</v>
      </c>
      <c r="D441" s="560"/>
      <c r="E441" s="560"/>
      <c r="F441" s="560"/>
      <c r="G441" s="672"/>
      <c r="H441" s="44"/>
      <c r="I441" s="669" t="s">
        <v>444</v>
      </c>
      <c r="J441" s="670" t="s">
        <v>1425</v>
      </c>
      <c r="K441" s="670" t="s">
        <v>1425</v>
      </c>
      <c r="L441" s="670" t="s">
        <v>1425</v>
      </c>
      <c r="M441" s="670" t="s">
        <v>1425</v>
      </c>
      <c r="N441" s="670" t="s">
        <v>1425</v>
      </c>
      <c r="O441" s="670" t="s">
        <v>1425</v>
      </c>
      <c r="P441" s="671" t="s">
        <v>1425</v>
      </c>
      <c r="Q441" s="104">
        <v>1</v>
      </c>
      <c r="R441" s="258"/>
      <c r="S441" s="259"/>
      <c r="T441" s="259"/>
      <c r="U441" s="259"/>
      <c r="V441" s="259"/>
      <c r="W441" s="259"/>
      <c r="X441" s="259"/>
      <c r="Y441" s="259"/>
      <c r="Z441" s="260"/>
    </row>
    <row r="442" spans="1:26" s="1" customFormat="1" ht="21" customHeight="1" x14ac:dyDescent="0.2">
      <c r="A442" s="5"/>
      <c r="B442" s="102" t="s">
        <v>58</v>
      </c>
      <c r="C442" s="573" t="s">
        <v>3275</v>
      </c>
      <c r="D442" s="560"/>
      <c r="E442" s="560"/>
      <c r="F442" s="560"/>
      <c r="G442" s="672"/>
      <c r="H442" s="44"/>
      <c r="I442" s="669" t="s">
        <v>444</v>
      </c>
      <c r="J442" s="670" t="s">
        <v>1425</v>
      </c>
      <c r="K442" s="670" t="s">
        <v>1425</v>
      </c>
      <c r="L442" s="670" t="s">
        <v>1425</v>
      </c>
      <c r="M442" s="670" t="s">
        <v>1425</v>
      </c>
      <c r="N442" s="670" t="s">
        <v>1425</v>
      </c>
      <c r="O442" s="670" t="s">
        <v>1425</v>
      </c>
      <c r="P442" s="671" t="s">
        <v>1425</v>
      </c>
      <c r="Q442" s="104">
        <v>1</v>
      </c>
      <c r="R442" s="258"/>
      <c r="S442" s="259"/>
      <c r="T442" s="259"/>
      <c r="U442" s="259"/>
      <c r="V442" s="259"/>
      <c r="W442" s="259"/>
      <c r="X442" s="259"/>
      <c r="Y442" s="259"/>
      <c r="Z442" s="260"/>
    </row>
    <row r="443" spans="1:26" s="1" customFormat="1" ht="32.25" customHeight="1" x14ac:dyDescent="0.2">
      <c r="A443" s="5"/>
      <c r="B443" s="102" t="s">
        <v>59</v>
      </c>
      <c r="C443" s="573" t="s">
        <v>3276</v>
      </c>
      <c r="D443" s="560"/>
      <c r="E443" s="560"/>
      <c r="F443" s="560"/>
      <c r="G443" s="672"/>
      <c r="H443" s="44"/>
      <c r="I443" s="669" t="s">
        <v>444</v>
      </c>
      <c r="J443" s="670" t="s">
        <v>1425</v>
      </c>
      <c r="K443" s="670" t="s">
        <v>1425</v>
      </c>
      <c r="L443" s="670" t="s">
        <v>1425</v>
      </c>
      <c r="M443" s="670" t="s">
        <v>1425</v>
      </c>
      <c r="N443" s="670" t="s">
        <v>1425</v>
      </c>
      <c r="O443" s="670" t="s">
        <v>1425</v>
      </c>
      <c r="P443" s="671" t="s">
        <v>1425</v>
      </c>
      <c r="Q443" s="104">
        <v>1</v>
      </c>
      <c r="R443" s="258"/>
      <c r="S443" s="259"/>
      <c r="T443" s="259"/>
      <c r="U443" s="259"/>
      <c r="V443" s="259"/>
      <c r="W443" s="259"/>
      <c r="X443" s="259"/>
      <c r="Y443" s="259"/>
      <c r="Z443" s="260"/>
    </row>
    <row r="444" spans="1:26" s="1" customFormat="1" ht="21" customHeight="1" x14ac:dyDescent="0.2">
      <c r="A444" s="5"/>
      <c r="B444" s="102" t="s">
        <v>61</v>
      </c>
      <c r="C444" s="573" t="s">
        <v>3277</v>
      </c>
      <c r="D444" s="560"/>
      <c r="E444" s="560"/>
      <c r="F444" s="560"/>
      <c r="G444" s="672"/>
      <c r="H444" s="44"/>
      <c r="I444" s="669" t="s">
        <v>444</v>
      </c>
      <c r="J444" s="670" t="s">
        <v>1425</v>
      </c>
      <c r="K444" s="670" t="s">
        <v>1425</v>
      </c>
      <c r="L444" s="670" t="s">
        <v>1425</v>
      </c>
      <c r="M444" s="670" t="s">
        <v>1425</v>
      </c>
      <c r="N444" s="670" t="s">
        <v>1425</v>
      </c>
      <c r="O444" s="670" t="s">
        <v>1425</v>
      </c>
      <c r="P444" s="671" t="s">
        <v>1425</v>
      </c>
      <c r="Q444" s="104">
        <v>1</v>
      </c>
      <c r="R444" s="258"/>
      <c r="S444" s="259"/>
      <c r="T444" s="259"/>
      <c r="U444" s="259"/>
      <c r="V444" s="259"/>
      <c r="W444" s="259"/>
      <c r="X444" s="259"/>
      <c r="Y444" s="259"/>
      <c r="Z444" s="260"/>
    </row>
    <row r="445" spans="1:26" s="1" customFormat="1" ht="21" customHeight="1" x14ac:dyDescent="0.2">
      <c r="A445" s="5"/>
      <c r="B445" s="102" t="s">
        <v>63</v>
      </c>
      <c r="C445" s="573" t="s">
        <v>3278</v>
      </c>
      <c r="D445" s="560"/>
      <c r="E445" s="560"/>
      <c r="F445" s="560"/>
      <c r="G445" s="672"/>
      <c r="H445" s="44"/>
      <c r="I445" s="669" t="s">
        <v>444</v>
      </c>
      <c r="J445" s="670" t="s">
        <v>1425</v>
      </c>
      <c r="K445" s="670" t="s">
        <v>1425</v>
      </c>
      <c r="L445" s="670" t="s">
        <v>1425</v>
      </c>
      <c r="M445" s="670" t="s">
        <v>1425</v>
      </c>
      <c r="N445" s="670" t="s">
        <v>1425</v>
      </c>
      <c r="O445" s="670" t="s">
        <v>1425</v>
      </c>
      <c r="P445" s="671" t="s">
        <v>1425</v>
      </c>
      <c r="Q445" s="104">
        <v>1</v>
      </c>
      <c r="R445" s="258"/>
      <c r="S445" s="259"/>
      <c r="T445" s="259"/>
      <c r="U445" s="259"/>
      <c r="V445" s="259"/>
      <c r="W445" s="259"/>
      <c r="X445" s="259"/>
      <c r="Y445" s="259"/>
      <c r="Z445" s="260"/>
    </row>
    <row r="446" spans="1:26" s="1" customFormat="1" ht="32.25" customHeight="1" x14ac:dyDescent="0.2">
      <c r="A446" s="5"/>
      <c r="B446" s="102" t="s">
        <v>2585</v>
      </c>
      <c r="C446" s="573" t="s">
        <v>1626</v>
      </c>
      <c r="D446" s="560"/>
      <c r="E446" s="560"/>
      <c r="F446" s="560"/>
      <c r="G446" s="672"/>
      <c r="H446" s="44"/>
      <c r="I446" s="669" t="s">
        <v>444</v>
      </c>
      <c r="J446" s="670" t="s">
        <v>1425</v>
      </c>
      <c r="K446" s="670" t="s">
        <v>1425</v>
      </c>
      <c r="L446" s="670" t="s">
        <v>1425</v>
      </c>
      <c r="M446" s="670" t="s">
        <v>1425</v>
      </c>
      <c r="N446" s="670" t="s">
        <v>1425</v>
      </c>
      <c r="O446" s="670" t="s">
        <v>1425</v>
      </c>
      <c r="P446" s="671" t="s">
        <v>1425</v>
      </c>
      <c r="Q446" s="104">
        <v>1</v>
      </c>
      <c r="R446" s="258"/>
      <c r="S446" s="259"/>
      <c r="T446" s="259"/>
      <c r="U446" s="259"/>
      <c r="V446" s="259"/>
      <c r="W446" s="259"/>
      <c r="X446" s="259"/>
      <c r="Y446" s="259"/>
      <c r="Z446" s="260"/>
    </row>
    <row r="447" spans="1:26" s="1" customFormat="1" ht="21" customHeight="1" x14ac:dyDescent="0.2">
      <c r="A447" s="5"/>
      <c r="B447" s="102" t="s">
        <v>2586</v>
      </c>
      <c r="C447" s="573" t="s">
        <v>3279</v>
      </c>
      <c r="D447" s="560"/>
      <c r="E447" s="560"/>
      <c r="F447" s="560"/>
      <c r="G447" s="672"/>
      <c r="H447" s="44" t="s">
        <v>57</v>
      </c>
      <c r="I447" s="669" t="s">
        <v>444</v>
      </c>
      <c r="J447" s="670" t="s">
        <v>1425</v>
      </c>
      <c r="K447" s="670" t="s">
        <v>1425</v>
      </c>
      <c r="L447" s="670" t="s">
        <v>1425</v>
      </c>
      <c r="M447" s="670" t="s">
        <v>1425</v>
      </c>
      <c r="N447" s="670" t="s">
        <v>1425</v>
      </c>
      <c r="O447" s="670" t="s">
        <v>1425</v>
      </c>
      <c r="P447" s="671" t="s">
        <v>1425</v>
      </c>
      <c r="Q447" s="104">
        <v>1</v>
      </c>
      <c r="R447" s="258"/>
      <c r="S447" s="259"/>
      <c r="T447" s="259"/>
      <c r="U447" s="259"/>
      <c r="V447" s="259"/>
      <c r="W447" s="259"/>
      <c r="X447" s="259"/>
      <c r="Y447" s="259"/>
      <c r="Z447" s="260"/>
    </row>
    <row r="448" spans="1:26" s="1" customFormat="1" ht="30.75" customHeight="1" x14ac:dyDescent="0.2">
      <c r="A448" s="5"/>
      <c r="B448" s="102" t="s">
        <v>2587</v>
      </c>
      <c r="C448" s="573" t="s">
        <v>1627</v>
      </c>
      <c r="D448" s="560"/>
      <c r="E448" s="560"/>
      <c r="F448" s="560"/>
      <c r="G448" s="672"/>
      <c r="H448" s="44"/>
      <c r="I448" s="669" t="s">
        <v>1628</v>
      </c>
      <c r="J448" s="670" t="s">
        <v>1628</v>
      </c>
      <c r="K448" s="670" t="s">
        <v>1628</v>
      </c>
      <c r="L448" s="670" t="s">
        <v>1628</v>
      </c>
      <c r="M448" s="670" t="s">
        <v>1628</v>
      </c>
      <c r="N448" s="670" t="s">
        <v>1628</v>
      </c>
      <c r="O448" s="670" t="s">
        <v>1628</v>
      </c>
      <c r="P448" s="671" t="s">
        <v>1628</v>
      </c>
      <c r="Q448" s="104">
        <v>1</v>
      </c>
      <c r="R448" s="258"/>
      <c r="S448" s="259"/>
      <c r="T448" s="259"/>
      <c r="U448" s="259"/>
      <c r="V448" s="259"/>
      <c r="W448" s="259"/>
      <c r="X448" s="259"/>
      <c r="Y448" s="259"/>
      <c r="Z448" s="260"/>
    </row>
    <row r="449" spans="1:26" s="1" customFormat="1" ht="104.25" customHeight="1" x14ac:dyDescent="0.2">
      <c r="A449" s="5"/>
      <c r="B449" s="102" t="s">
        <v>2588</v>
      </c>
      <c r="C449" s="573" t="s">
        <v>1629</v>
      </c>
      <c r="D449" s="560"/>
      <c r="E449" s="560"/>
      <c r="F449" s="560"/>
      <c r="G449" s="672"/>
      <c r="H449" s="114"/>
      <c r="I449" s="669" t="s">
        <v>3280</v>
      </c>
      <c r="J449" s="670" t="s">
        <v>1630</v>
      </c>
      <c r="K449" s="670" t="s">
        <v>1630</v>
      </c>
      <c r="L449" s="670" t="s">
        <v>1630</v>
      </c>
      <c r="M449" s="670" t="s">
        <v>1630</v>
      </c>
      <c r="N449" s="670" t="s">
        <v>1630</v>
      </c>
      <c r="O449" s="670" t="s">
        <v>1630</v>
      </c>
      <c r="P449" s="671" t="s">
        <v>1630</v>
      </c>
      <c r="Q449" s="106"/>
      <c r="R449" s="258"/>
      <c r="S449" s="259"/>
      <c r="T449" s="259"/>
      <c r="U449" s="259"/>
      <c r="V449" s="259"/>
      <c r="W449" s="259"/>
      <c r="X449" s="259"/>
      <c r="Y449" s="259"/>
      <c r="Z449" s="260"/>
    </row>
    <row r="450" spans="1:26" s="1" customFormat="1" ht="21" customHeight="1" x14ac:dyDescent="0.2">
      <c r="A450" s="5"/>
      <c r="B450" s="102" t="s">
        <v>55</v>
      </c>
      <c r="C450" s="573" t="s">
        <v>3281</v>
      </c>
      <c r="D450" s="560"/>
      <c r="E450" s="560"/>
      <c r="F450" s="560"/>
      <c r="G450" s="672"/>
      <c r="H450" s="44" t="s">
        <v>57</v>
      </c>
      <c r="I450" s="669" t="s">
        <v>444</v>
      </c>
      <c r="J450" s="670" t="s">
        <v>1425</v>
      </c>
      <c r="K450" s="670" t="s">
        <v>1425</v>
      </c>
      <c r="L450" s="670" t="s">
        <v>1425</v>
      </c>
      <c r="M450" s="670" t="s">
        <v>1425</v>
      </c>
      <c r="N450" s="670" t="s">
        <v>1425</v>
      </c>
      <c r="O450" s="670" t="s">
        <v>1425</v>
      </c>
      <c r="P450" s="671" t="s">
        <v>1425</v>
      </c>
      <c r="Q450" s="104">
        <v>1</v>
      </c>
      <c r="R450" s="258"/>
      <c r="S450" s="259"/>
      <c r="T450" s="259"/>
      <c r="U450" s="259"/>
      <c r="V450" s="259"/>
      <c r="W450" s="259"/>
      <c r="X450" s="259"/>
      <c r="Y450" s="259"/>
      <c r="Z450" s="260"/>
    </row>
    <row r="451" spans="1:26" s="1" customFormat="1" ht="21" customHeight="1" x14ac:dyDescent="0.2">
      <c r="A451" s="5"/>
      <c r="B451" s="102" t="s">
        <v>58</v>
      </c>
      <c r="C451" s="573" t="s">
        <v>3282</v>
      </c>
      <c r="D451" s="560"/>
      <c r="E451" s="560"/>
      <c r="F451" s="560"/>
      <c r="G451" s="672"/>
      <c r="H451" s="44" t="s">
        <v>57</v>
      </c>
      <c r="I451" s="669" t="s">
        <v>444</v>
      </c>
      <c r="J451" s="670" t="s">
        <v>1425</v>
      </c>
      <c r="K451" s="670" t="s">
        <v>1425</v>
      </c>
      <c r="L451" s="670" t="s">
        <v>1425</v>
      </c>
      <c r="M451" s="670" t="s">
        <v>1425</v>
      </c>
      <c r="N451" s="670" t="s">
        <v>1425</v>
      </c>
      <c r="O451" s="670" t="s">
        <v>1425</v>
      </c>
      <c r="P451" s="671" t="s">
        <v>1425</v>
      </c>
      <c r="Q451" s="104">
        <v>1</v>
      </c>
      <c r="R451" s="258"/>
      <c r="S451" s="259"/>
      <c r="T451" s="259"/>
      <c r="U451" s="259"/>
      <c r="V451" s="259"/>
      <c r="W451" s="259"/>
      <c r="X451" s="259"/>
      <c r="Y451" s="259"/>
      <c r="Z451" s="260"/>
    </row>
    <row r="452" spans="1:26" s="1" customFormat="1" ht="21" customHeight="1" x14ac:dyDescent="0.2">
      <c r="A452" s="5"/>
      <c r="B452" s="102" t="s">
        <v>59</v>
      </c>
      <c r="C452" s="573" t="s">
        <v>1691</v>
      </c>
      <c r="D452" s="560"/>
      <c r="E452" s="560"/>
      <c r="F452" s="560"/>
      <c r="G452" s="672"/>
      <c r="H452" s="44" t="s">
        <v>57</v>
      </c>
      <c r="I452" s="669" t="s">
        <v>1631</v>
      </c>
      <c r="J452" s="670" t="s">
        <v>1631</v>
      </c>
      <c r="K452" s="670" t="s">
        <v>1631</v>
      </c>
      <c r="L452" s="670" t="s">
        <v>1631</v>
      </c>
      <c r="M452" s="670" t="s">
        <v>1631</v>
      </c>
      <c r="N452" s="670" t="s">
        <v>1631</v>
      </c>
      <c r="O452" s="670" t="s">
        <v>1631</v>
      </c>
      <c r="P452" s="671" t="s">
        <v>1631</v>
      </c>
      <c r="Q452" s="104">
        <v>1</v>
      </c>
      <c r="R452" s="258"/>
      <c r="S452" s="259"/>
      <c r="T452" s="259"/>
      <c r="U452" s="259"/>
      <c r="V452" s="259"/>
      <c r="W452" s="259"/>
      <c r="X452" s="259"/>
      <c r="Y452" s="259"/>
      <c r="Z452" s="260"/>
    </row>
    <row r="453" spans="1:26" s="1" customFormat="1" ht="21" customHeight="1" x14ac:dyDescent="0.2">
      <c r="A453" s="5"/>
      <c r="B453" s="102" t="s">
        <v>61</v>
      </c>
      <c r="C453" s="573" t="s">
        <v>3283</v>
      </c>
      <c r="D453" s="560"/>
      <c r="E453" s="560"/>
      <c r="F453" s="560"/>
      <c r="G453" s="672"/>
      <c r="H453" s="44" t="s">
        <v>57</v>
      </c>
      <c r="I453" s="669" t="s">
        <v>444</v>
      </c>
      <c r="J453" s="670" t="s">
        <v>1425</v>
      </c>
      <c r="K453" s="670" t="s">
        <v>1425</v>
      </c>
      <c r="L453" s="670" t="s">
        <v>1425</v>
      </c>
      <c r="M453" s="670" t="s">
        <v>1425</v>
      </c>
      <c r="N453" s="670" t="s">
        <v>1425</v>
      </c>
      <c r="O453" s="670" t="s">
        <v>1425</v>
      </c>
      <c r="P453" s="671" t="s">
        <v>1425</v>
      </c>
      <c r="Q453" s="104">
        <v>1</v>
      </c>
      <c r="R453" s="258"/>
      <c r="S453" s="259"/>
      <c r="T453" s="259"/>
      <c r="U453" s="259"/>
      <c r="V453" s="259"/>
      <c r="W453" s="259"/>
      <c r="X453" s="259"/>
      <c r="Y453" s="259"/>
      <c r="Z453" s="260"/>
    </row>
    <row r="454" spans="1:26" s="1" customFormat="1" ht="46.5" customHeight="1" x14ac:dyDescent="0.2">
      <c r="A454" s="5"/>
      <c r="B454" s="102" t="s">
        <v>59</v>
      </c>
      <c r="C454" s="573" t="s">
        <v>3284</v>
      </c>
      <c r="D454" s="560"/>
      <c r="E454" s="560"/>
      <c r="F454" s="560"/>
      <c r="G454" s="672"/>
      <c r="H454" s="44" t="s">
        <v>57</v>
      </c>
      <c r="I454" s="669" t="s">
        <v>3285</v>
      </c>
      <c r="J454" s="670" t="s">
        <v>1632</v>
      </c>
      <c r="K454" s="670" t="s">
        <v>1632</v>
      </c>
      <c r="L454" s="670" t="s">
        <v>1632</v>
      </c>
      <c r="M454" s="670" t="s">
        <v>1632</v>
      </c>
      <c r="N454" s="670" t="s">
        <v>1632</v>
      </c>
      <c r="O454" s="670" t="s">
        <v>1632</v>
      </c>
      <c r="P454" s="671" t="s">
        <v>1632</v>
      </c>
      <c r="Q454" s="104">
        <v>1</v>
      </c>
      <c r="R454" s="258"/>
      <c r="S454" s="259"/>
      <c r="T454" s="259"/>
      <c r="U454" s="259"/>
      <c r="V454" s="259"/>
      <c r="W454" s="259"/>
      <c r="X454" s="259"/>
      <c r="Y454" s="259"/>
      <c r="Z454" s="260"/>
    </row>
    <row r="455" spans="1:26" s="1" customFormat="1" ht="21" customHeight="1" x14ac:dyDescent="0.2">
      <c r="A455" s="5"/>
      <c r="B455" s="102" t="s">
        <v>2589</v>
      </c>
      <c r="C455" s="573" t="s">
        <v>1633</v>
      </c>
      <c r="D455" s="560"/>
      <c r="E455" s="560"/>
      <c r="F455" s="560"/>
      <c r="G455" s="672"/>
      <c r="H455" s="44"/>
      <c r="I455" s="669" t="s">
        <v>444</v>
      </c>
      <c r="J455" s="670" t="s">
        <v>1425</v>
      </c>
      <c r="K455" s="670" t="s">
        <v>1425</v>
      </c>
      <c r="L455" s="670" t="s">
        <v>1425</v>
      </c>
      <c r="M455" s="670" t="s">
        <v>1425</v>
      </c>
      <c r="N455" s="670" t="s">
        <v>1425</v>
      </c>
      <c r="O455" s="670" t="s">
        <v>1425</v>
      </c>
      <c r="P455" s="671" t="s">
        <v>1425</v>
      </c>
      <c r="Q455" s="104">
        <v>1</v>
      </c>
      <c r="R455" s="258"/>
      <c r="S455" s="259"/>
      <c r="T455" s="259"/>
      <c r="U455" s="259"/>
      <c r="V455" s="259"/>
      <c r="W455" s="259"/>
      <c r="X455" s="259"/>
      <c r="Y455" s="259"/>
      <c r="Z455" s="260"/>
    </row>
    <row r="456" spans="1:26" s="1" customFormat="1" ht="32.25" customHeight="1" x14ac:dyDescent="0.2">
      <c r="A456" s="5"/>
      <c r="B456" s="102" t="s">
        <v>2590</v>
      </c>
      <c r="C456" s="573" t="s">
        <v>3286</v>
      </c>
      <c r="D456" s="560"/>
      <c r="E456" s="560"/>
      <c r="F456" s="560"/>
      <c r="G456" s="672"/>
      <c r="H456" s="44"/>
      <c r="I456" s="669" t="s">
        <v>444</v>
      </c>
      <c r="J456" s="670" t="s">
        <v>1425</v>
      </c>
      <c r="K456" s="670" t="s">
        <v>1425</v>
      </c>
      <c r="L456" s="670" t="s">
        <v>1425</v>
      </c>
      <c r="M456" s="670" t="s">
        <v>1425</v>
      </c>
      <c r="N456" s="670" t="s">
        <v>1425</v>
      </c>
      <c r="O456" s="670" t="s">
        <v>1425</v>
      </c>
      <c r="P456" s="671" t="s">
        <v>1425</v>
      </c>
      <c r="Q456" s="104">
        <v>1</v>
      </c>
      <c r="R456" s="258"/>
      <c r="S456" s="259"/>
      <c r="T456" s="259"/>
      <c r="U456" s="259"/>
      <c r="V456" s="259"/>
      <c r="W456" s="259"/>
      <c r="X456" s="259"/>
      <c r="Y456" s="259"/>
      <c r="Z456" s="260"/>
    </row>
    <row r="457" spans="1:26" s="1" customFormat="1" ht="21" customHeight="1" x14ac:dyDescent="0.2">
      <c r="A457" s="5"/>
      <c r="B457" s="102" t="s">
        <v>2591</v>
      </c>
      <c r="C457" s="573" t="s">
        <v>3287</v>
      </c>
      <c r="D457" s="560"/>
      <c r="E457" s="560"/>
      <c r="F457" s="560"/>
      <c r="G457" s="672"/>
      <c r="H457" s="44"/>
      <c r="I457" s="669" t="s">
        <v>444</v>
      </c>
      <c r="J457" s="670" t="s">
        <v>1425</v>
      </c>
      <c r="K457" s="670" t="s">
        <v>1425</v>
      </c>
      <c r="L457" s="670" t="s">
        <v>1425</v>
      </c>
      <c r="M457" s="670" t="s">
        <v>1425</v>
      </c>
      <c r="N457" s="670" t="s">
        <v>1425</v>
      </c>
      <c r="O457" s="670" t="s">
        <v>1425</v>
      </c>
      <c r="P457" s="671" t="s">
        <v>1425</v>
      </c>
      <c r="Q457" s="104">
        <v>1</v>
      </c>
      <c r="R457" s="258"/>
      <c r="S457" s="259"/>
      <c r="T457" s="259"/>
      <c r="U457" s="259"/>
      <c r="V457" s="259"/>
      <c r="W457" s="259"/>
      <c r="X457" s="259"/>
      <c r="Y457" s="259"/>
      <c r="Z457" s="260"/>
    </row>
    <row r="458" spans="1:26" s="1" customFormat="1" ht="21" customHeight="1" x14ac:dyDescent="0.2">
      <c r="A458" s="5"/>
      <c r="B458" s="102" t="s">
        <v>2592</v>
      </c>
      <c r="C458" s="573" t="s">
        <v>3288</v>
      </c>
      <c r="D458" s="560"/>
      <c r="E458" s="560"/>
      <c r="F458" s="560"/>
      <c r="G458" s="672"/>
      <c r="H458" s="44"/>
      <c r="I458" s="669" t="s">
        <v>444</v>
      </c>
      <c r="J458" s="670" t="s">
        <v>1425</v>
      </c>
      <c r="K458" s="670" t="s">
        <v>1425</v>
      </c>
      <c r="L458" s="670" t="s">
        <v>1425</v>
      </c>
      <c r="M458" s="670" t="s">
        <v>1425</v>
      </c>
      <c r="N458" s="670" t="s">
        <v>1425</v>
      </c>
      <c r="O458" s="670" t="s">
        <v>1425</v>
      </c>
      <c r="P458" s="671" t="s">
        <v>1425</v>
      </c>
      <c r="Q458" s="104">
        <v>1</v>
      </c>
      <c r="R458" s="258"/>
      <c r="S458" s="259"/>
      <c r="T458" s="259"/>
      <c r="U458" s="259"/>
      <c r="V458" s="259"/>
      <c r="W458" s="259"/>
      <c r="X458" s="259"/>
      <c r="Y458" s="259"/>
      <c r="Z458" s="260"/>
    </row>
    <row r="459" spans="1:26" s="1" customFormat="1" ht="21" customHeight="1" x14ac:dyDescent="0.2">
      <c r="A459" s="5"/>
      <c r="B459" s="102" t="s">
        <v>2593</v>
      </c>
      <c r="C459" s="573" t="s">
        <v>1634</v>
      </c>
      <c r="D459" s="560"/>
      <c r="E459" s="560"/>
      <c r="F459" s="560"/>
      <c r="G459" s="672"/>
      <c r="H459" s="44"/>
      <c r="I459" s="555" t="s">
        <v>444</v>
      </c>
      <c r="J459" s="556"/>
      <c r="K459" s="556"/>
      <c r="L459" s="556"/>
      <c r="M459" s="556"/>
      <c r="N459" s="556"/>
      <c r="O459" s="556"/>
      <c r="P459" s="557"/>
      <c r="Q459" s="104">
        <v>1</v>
      </c>
      <c r="R459" s="258"/>
      <c r="S459" s="259"/>
      <c r="T459" s="259"/>
      <c r="U459" s="259"/>
      <c r="V459" s="259"/>
      <c r="W459" s="259"/>
      <c r="X459" s="259"/>
      <c r="Y459" s="259"/>
      <c r="Z459" s="260"/>
    </row>
    <row r="460" spans="1:26" s="1" customFormat="1" ht="27.75" customHeight="1" x14ac:dyDescent="0.2">
      <c r="A460" s="5"/>
      <c r="B460" s="558" t="s">
        <v>92</v>
      </c>
      <c r="C460" s="559"/>
      <c r="D460" s="559"/>
      <c r="E460" s="559"/>
      <c r="F460" s="559"/>
      <c r="G460" s="559"/>
      <c r="H460" s="559"/>
      <c r="I460" s="559"/>
      <c r="J460" s="559"/>
      <c r="K460" s="559"/>
      <c r="L460" s="559"/>
      <c r="M460" s="559"/>
      <c r="N460" s="559"/>
      <c r="O460" s="559"/>
      <c r="P460" s="559"/>
      <c r="Q460" s="7">
        <f>COUNTIF(Q435:Q459,"N/A")</f>
        <v>0</v>
      </c>
      <c r="R460" s="567"/>
      <c r="S460" s="567"/>
      <c r="T460" s="567"/>
      <c r="U460" s="567"/>
      <c r="V460" s="567"/>
      <c r="W460" s="567"/>
      <c r="X460" s="567"/>
      <c r="Y460" s="567"/>
      <c r="Z460" s="567"/>
    </row>
    <row r="461" spans="1:26" s="1" customFormat="1" ht="27.75" customHeight="1" x14ac:dyDescent="0.2">
      <c r="A461" s="5"/>
      <c r="B461" s="558" t="s">
        <v>812</v>
      </c>
      <c r="C461" s="559"/>
      <c r="D461" s="559"/>
      <c r="E461" s="559"/>
      <c r="F461" s="559"/>
      <c r="G461" s="559"/>
      <c r="H461" s="559"/>
      <c r="I461" s="559"/>
      <c r="J461" s="559"/>
      <c r="K461" s="559"/>
      <c r="L461" s="559"/>
      <c r="M461" s="559"/>
      <c r="N461" s="559"/>
      <c r="O461" s="559"/>
      <c r="P461" s="559"/>
      <c r="Q461" s="7">
        <f>COUNTIFS(H435:H459,"M",Q435:Q459,"N/A")</f>
        <v>0</v>
      </c>
      <c r="R461" s="567"/>
      <c r="S461" s="567"/>
      <c r="T461" s="567"/>
      <c r="U461" s="567"/>
      <c r="V461" s="567"/>
      <c r="W461" s="567"/>
      <c r="X461" s="567"/>
      <c r="Y461" s="567"/>
      <c r="Z461" s="567"/>
    </row>
    <row r="462" spans="1:26" s="1" customFormat="1" ht="27.75" customHeight="1" x14ac:dyDescent="0.2">
      <c r="A462" s="5"/>
      <c r="B462" s="558" t="s">
        <v>813</v>
      </c>
      <c r="C462" s="559"/>
      <c r="D462" s="559"/>
      <c r="E462" s="559"/>
      <c r="F462" s="559"/>
      <c r="G462" s="559"/>
      <c r="H462" s="559"/>
      <c r="I462" s="559"/>
      <c r="J462" s="559"/>
      <c r="K462" s="559"/>
      <c r="L462" s="559"/>
      <c r="M462" s="559"/>
      <c r="N462" s="559"/>
      <c r="O462" s="559"/>
      <c r="P462" s="559"/>
      <c r="Q462" s="7">
        <f>COUNTIFS(H435:H459,"M",Q435:Q459,"1")</f>
        <v>6</v>
      </c>
      <c r="R462" s="567"/>
      <c r="S462" s="567"/>
      <c r="T462" s="567"/>
      <c r="U462" s="567"/>
      <c r="V462" s="567"/>
      <c r="W462" s="567"/>
      <c r="X462" s="567"/>
      <c r="Y462" s="567"/>
      <c r="Z462" s="567"/>
    </row>
    <row r="463" spans="1:26" s="1" customFormat="1" ht="27.75" customHeight="1" x14ac:dyDescent="0.2">
      <c r="A463" s="5"/>
      <c r="B463" s="262" t="s">
        <v>93</v>
      </c>
      <c r="C463" s="263"/>
      <c r="D463" s="263"/>
      <c r="E463" s="263"/>
      <c r="F463" s="263"/>
      <c r="G463" s="263"/>
      <c r="H463" s="263"/>
      <c r="I463" s="263"/>
      <c r="J463" s="263"/>
      <c r="K463" s="263"/>
      <c r="L463" s="263"/>
      <c r="M463" s="263"/>
      <c r="N463" s="263"/>
      <c r="O463" s="263"/>
      <c r="P463" s="263"/>
      <c r="Q463" s="7">
        <f>SUM(Q435:Q459)</f>
        <v>23</v>
      </c>
      <c r="R463" s="567"/>
      <c r="S463" s="567"/>
      <c r="T463" s="567"/>
      <c r="U463" s="567"/>
      <c r="V463" s="567"/>
      <c r="W463" s="567"/>
      <c r="X463" s="567"/>
      <c r="Y463" s="567"/>
      <c r="Z463" s="567"/>
    </row>
    <row r="464" spans="1:26" s="1" customFormat="1" ht="21.75" customHeight="1" x14ac:dyDescent="0.2">
      <c r="A464" s="5"/>
      <c r="B464" s="108" t="s">
        <v>2594</v>
      </c>
      <c r="C464" s="574" t="s">
        <v>41</v>
      </c>
      <c r="D464" s="575"/>
      <c r="E464" s="575"/>
      <c r="F464" s="575"/>
      <c r="G464" s="575"/>
      <c r="H464" s="575"/>
      <c r="I464" s="575"/>
      <c r="J464" s="575"/>
      <c r="K464" s="575"/>
      <c r="L464" s="575"/>
      <c r="M464" s="575"/>
      <c r="N464" s="575"/>
      <c r="O464" s="575"/>
      <c r="P464" s="576"/>
      <c r="Q464" s="108"/>
      <c r="R464" s="665"/>
      <c r="S464" s="663"/>
      <c r="T464" s="663"/>
      <c r="U464" s="663"/>
      <c r="V464" s="663"/>
      <c r="W464" s="663"/>
      <c r="X464" s="663"/>
      <c r="Y464" s="663"/>
      <c r="Z464" s="664"/>
    </row>
    <row r="465" spans="1:26" s="1" customFormat="1" ht="21" customHeight="1" x14ac:dyDescent="0.2">
      <c r="A465" s="5"/>
      <c r="B465" s="102" t="s">
        <v>2595</v>
      </c>
      <c r="C465" s="573" t="s">
        <v>1635</v>
      </c>
      <c r="D465" s="560"/>
      <c r="E465" s="560"/>
      <c r="F465" s="560"/>
      <c r="G465" s="672"/>
      <c r="H465" s="44"/>
      <c r="I465" s="669" t="s">
        <v>444</v>
      </c>
      <c r="J465" s="670" t="s">
        <v>1425</v>
      </c>
      <c r="K465" s="670" t="s">
        <v>1425</v>
      </c>
      <c r="L465" s="670" t="s">
        <v>1425</v>
      </c>
      <c r="M465" s="670" t="s">
        <v>1425</v>
      </c>
      <c r="N465" s="670" t="s">
        <v>1425</v>
      </c>
      <c r="O465" s="670" t="s">
        <v>1425</v>
      </c>
      <c r="P465" s="671" t="s">
        <v>1425</v>
      </c>
      <c r="Q465" s="104">
        <v>1</v>
      </c>
      <c r="R465" s="258"/>
      <c r="S465" s="259"/>
      <c r="T465" s="259"/>
      <c r="U465" s="259"/>
      <c r="V465" s="259"/>
      <c r="W465" s="259"/>
      <c r="X465" s="259"/>
      <c r="Y465" s="259"/>
      <c r="Z465" s="260"/>
    </row>
    <row r="466" spans="1:26" s="1" customFormat="1" ht="21" customHeight="1" x14ac:dyDescent="0.2">
      <c r="A466" s="5"/>
      <c r="B466" s="102" t="s">
        <v>2596</v>
      </c>
      <c r="C466" s="573" t="s">
        <v>1636</v>
      </c>
      <c r="D466" s="560"/>
      <c r="E466" s="560"/>
      <c r="F466" s="560"/>
      <c r="G466" s="672"/>
      <c r="H466" s="44"/>
      <c r="I466" s="669" t="s">
        <v>444</v>
      </c>
      <c r="J466" s="670" t="s">
        <v>1425</v>
      </c>
      <c r="K466" s="670" t="s">
        <v>1425</v>
      </c>
      <c r="L466" s="670" t="s">
        <v>1425</v>
      </c>
      <c r="M466" s="670" t="s">
        <v>1425</v>
      </c>
      <c r="N466" s="670" t="s">
        <v>1425</v>
      </c>
      <c r="O466" s="670" t="s">
        <v>1425</v>
      </c>
      <c r="P466" s="671" t="s">
        <v>1425</v>
      </c>
      <c r="Q466" s="104">
        <v>1</v>
      </c>
      <c r="R466" s="258"/>
      <c r="S466" s="259"/>
      <c r="T466" s="259"/>
      <c r="U466" s="259"/>
      <c r="V466" s="259"/>
      <c r="W466" s="259"/>
      <c r="X466" s="259"/>
      <c r="Y466" s="259"/>
      <c r="Z466" s="260"/>
    </row>
    <row r="467" spans="1:26" s="1" customFormat="1" ht="21" customHeight="1" x14ac:dyDescent="0.2">
      <c r="A467" s="5"/>
      <c r="B467" s="102" t="s">
        <v>2597</v>
      </c>
      <c r="C467" s="573" t="s">
        <v>1637</v>
      </c>
      <c r="D467" s="560"/>
      <c r="E467" s="560"/>
      <c r="F467" s="560"/>
      <c r="G467" s="672"/>
      <c r="H467" s="44"/>
      <c r="I467" s="669" t="s">
        <v>444</v>
      </c>
      <c r="J467" s="670" t="s">
        <v>1425</v>
      </c>
      <c r="K467" s="670" t="s">
        <v>1425</v>
      </c>
      <c r="L467" s="670" t="s">
        <v>1425</v>
      </c>
      <c r="M467" s="670" t="s">
        <v>1425</v>
      </c>
      <c r="N467" s="670" t="s">
        <v>1425</v>
      </c>
      <c r="O467" s="670" t="s">
        <v>1425</v>
      </c>
      <c r="P467" s="671" t="s">
        <v>1425</v>
      </c>
      <c r="Q467" s="104">
        <v>1</v>
      </c>
      <c r="R467" s="258"/>
      <c r="S467" s="259"/>
      <c r="T467" s="259"/>
      <c r="U467" s="259"/>
      <c r="V467" s="259"/>
      <c r="W467" s="259"/>
      <c r="X467" s="259"/>
      <c r="Y467" s="259"/>
      <c r="Z467" s="260"/>
    </row>
    <row r="468" spans="1:26" s="1" customFormat="1" ht="48" customHeight="1" x14ac:dyDescent="0.2">
      <c r="A468" s="5"/>
      <c r="B468" s="102" t="s">
        <v>2598</v>
      </c>
      <c r="C468" s="573" t="s">
        <v>1638</v>
      </c>
      <c r="D468" s="560"/>
      <c r="E468" s="560"/>
      <c r="F468" s="560"/>
      <c r="G468" s="672"/>
      <c r="H468" s="44"/>
      <c r="I468" s="669" t="s">
        <v>1639</v>
      </c>
      <c r="J468" s="670" t="s">
        <v>1639</v>
      </c>
      <c r="K468" s="670" t="s">
        <v>1639</v>
      </c>
      <c r="L468" s="670" t="s">
        <v>1639</v>
      </c>
      <c r="M468" s="670" t="s">
        <v>1639</v>
      </c>
      <c r="N468" s="670" t="s">
        <v>1639</v>
      </c>
      <c r="O468" s="670" t="s">
        <v>1639</v>
      </c>
      <c r="P468" s="671" t="s">
        <v>1639</v>
      </c>
      <c r="Q468" s="104">
        <v>1</v>
      </c>
      <c r="R468" s="258"/>
      <c r="S468" s="259"/>
      <c r="T468" s="259"/>
      <c r="U468" s="259"/>
      <c r="V468" s="259"/>
      <c r="W468" s="259"/>
      <c r="X468" s="259"/>
      <c r="Y468" s="259"/>
      <c r="Z468" s="260"/>
    </row>
    <row r="469" spans="1:26" s="1" customFormat="1" ht="21" customHeight="1" x14ac:dyDescent="0.2">
      <c r="A469" s="5"/>
      <c r="B469" s="102" t="s">
        <v>2599</v>
      </c>
      <c r="C469" s="573" t="s">
        <v>1640</v>
      </c>
      <c r="D469" s="560"/>
      <c r="E469" s="560"/>
      <c r="F469" s="560"/>
      <c r="G469" s="672"/>
      <c r="H469" s="44"/>
      <c r="I469" s="669" t="s">
        <v>444</v>
      </c>
      <c r="J469" s="670" t="s">
        <v>1425</v>
      </c>
      <c r="K469" s="670" t="s">
        <v>1425</v>
      </c>
      <c r="L469" s="670" t="s">
        <v>1425</v>
      </c>
      <c r="M469" s="670" t="s">
        <v>1425</v>
      </c>
      <c r="N469" s="670" t="s">
        <v>1425</v>
      </c>
      <c r="O469" s="670" t="s">
        <v>1425</v>
      </c>
      <c r="P469" s="671" t="s">
        <v>1425</v>
      </c>
      <c r="Q469" s="104">
        <v>1</v>
      </c>
      <c r="R469" s="258"/>
      <c r="S469" s="259"/>
      <c r="T469" s="259"/>
      <c r="U469" s="259"/>
      <c r="V469" s="259"/>
      <c r="W469" s="259"/>
      <c r="X469" s="259"/>
      <c r="Y469" s="259"/>
      <c r="Z469" s="260"/>
    </row>
    <row r="470" spans="1:26" s="1" customFormat="1" ht="61.5" customHeight="1" x14ac:dyDescent="0.2">
      <c r="A470" s="5"/>
      <c r="B470" s="102" t="s">
        <v>2600</v>
      </c>
      <c r="C470" s="573" t="s">
        <v>1641</v>
      </c>
      <c r="D470" s="560"/>
      <c r="E470" s="560"/>
      <c r="F470" s="560"/>
      <c r="G470" s="672"/>
      <c r="H470" s="44"/>
      <c r="I470" s="669" t="s">
        <v>3289</v>
      </c>
      <c r="J470" s="670" t="s">
        <v>1642</v>
      </c>
      <c r="K470" s="670" t="s">
        <v>1642</v>
      </c>
      <c r="L470" s="670" t="s">
        <v>1642</v>
      </c>
      <c r="M470" s="670" t="s">
        <v>1642</v>
      </c>
      <c r="N470" s="670" t="s">
        <v>1642</v>
      </c>
      <c r="O470" s="670" t="s">
        <v>1642</v>
      </c>
      <c r="P470" s="671" t="s">
        <v>1642</v>
      </c>
      <c r="Q470" s="104">
        <v>1</v>
      </c>
      <c r="R470" s="258"/>
      <c r="S470" s="259"/>
      <c r="T470" s="259"/>
      <c r="U470" s="259"/>
      <c r="V470" s="259"/>
      <c r="W470" s="259"/>
      <c r="X470" s="259"/>
      <c r="Y470" s="259"/>
      <c r="Z470" s="260"/>
    </row>
    <row r="471" spans="1:26" s="1" customFormat="1" ht="21" customHeight="1" x14ac:dyDescent="0.2">
      <c r="A471" s="5"/>
      <c r="B471" s="102" t="s">
        <v>2601</v>
      </c>
      <c r="C471" s="573" t="s">
        <v>1643</v>
      </c>
      <c r="D471" s="560"/>
      <c r="E471" s="560"/>
      <c r="F471" s="560"/>
      <c r="G471" s="672"/>
      <c r="H471" s="44"/>
      <c r="I471" s="669" t="s">
        <v>444</v>
      </c>
      <c r="J471" s="670" t="s">
        <v>1425</v>
      </c>
      <c r="K471" s="670" t="s">
        <v>1425</v>
      </c>
      <c r="L471" s="670" t="s">
        <v>1425</v>
      </c>
      <c r="M471" s="670" t="s">
        <v>1425</v>
      </c>
      <c r="N471" s="670" t="s">
        <v>1425</v>
      </c>
      <c r="O471" s="670" t="s">
        <v>1425</v>
      </c>
      <c r="P471" s="671" t="s">
        <v>1425</v>
      </c>
      <c r="Q471" s="104">
        <v>1</v>
      </c>
      <c r="R471" s="258"/>
      <c r="S471" s="259"/>
      <c r="T471" s="259"/>
      <c r="U471" s="259"/>
      <c r="V471" s="259"/>
      <c r="W471" s="259"/>
      <c r="X471" s="259"/>
      <c r="Y471" s="259"/>
      <c r="Z471" s="260"/>
    </row>
    <row r="472" spans="1:26" s="1" customFormat="1" ht="409.5" customHeight="1" x14ac:dyDescent="0.2">
      <c r="A472" s="5"/>
      <c r="B472" s="102"/>
      <c r="C472" s="573" t="s">
        <v>2149</v>
      </c>
      <c r="D472" s="560"/>
      <c r="E472" s="560"/>
      <c r="F472" s="560"/>
      <c r="G472" s="672"/>
      <c r="H472" s="44"/>
      <c r="I472" s="521" t="s">
        <v>3409</v>
      </c>
      <c r="J472" s="522"/>
      <c r="K472" s="522"/>
      <c r="L472" s="522"/>
      <c r="M472" s="522"/>
      <c r="N472" s="522"/>
      <c r="O472" s="522"/>
      <c r="P472" s="523"/>
      <c r="Q472" s="104">
        <v>1</v>
      </c>
      <c r="R472" s="258"/>
      <c r="S472" s="259"/>
      <c r="T472" s="259"/>
      <c r="U472" s="259"/>
      <c r="V472" s="259"/>
      <c r="W472" s="259"/>
      <c r="X472" s="259"/>
      <c r="Y472" s="259"/>
      <c r="Z472" s="260"/>
    </row>
    <row r="473" spans="1:26" s="1" customFormat="1" ht="21.75" customHeight="1" x14ac:dyDescent="0.2">
      <c r="A473" s="5"/>
      <c r="B473" s="558" t="s">
        <v>92</v>
      </c>
      <c r="C473" s="559"/>
      <c r="D473" s="559"/>
      <c r="E473" s="559"/>
      <c r="F473" s="559"/>
      <c r="G473" s="559"/>
      <c r="H473" s="559"/>
      <c r="I473" s="559"/>
      <c r="J473" s="559"/>
      <c r="K473" s="559"/>
      <c r="L473" s="559"/>
      <c r="M473" s="559"/>
      <c r="N473" s="559"/>
      <c r="O473" s="559"/>
      <c r="P473" s="559"/>
      <c r="Q473" s="165">
        <f>COUNTIF(Q465:Q472,"N/A")</f>
        <v>0</v>
      </c>
      <c r="R473" s="567"/>
      <c r="S473" s="567"/>
      <c r="T473" s="567"/>
      <c r="U473" s="567"/>
      <c r="V473" s="567"/>
      <c r="W473" s="567"/>
      <c r="X473" s="567"/>
      <c r="Y473" s="567"/>
      <c r="Z473" s="567"/>
    </row>
    <row r="474" spans="1:26" s="1" customFormat="1" ht="21.75" customHeight="1" x14ac:dyDescent="0.2">
      <c r="A474" s="5"/>
      <c r="B474" s="558" t="s">
        <v>812</v>
      </c>
      <c r="C474" s="559"/>
      <c r="D474" s="559"/>
      <c r="E474" s="559"/>
      <c r="F474" s="559"/>
      <c r="G474" s="559"/>
      <c r="H474" s="559"/>
      <c r="I474" s="559"/>
      <c r="J474" s="559"/>
      <c r="K474" s="559"/>
      <c r="L474" s="559"/>
      <c r="M474" s="559"/>
      <c r="N474" s="559"/>
      <c r="O474" s="559"/>
      <c r="P474" s="559"/>
      <c r="Q474" s="165">
        <f>COUNTIFS(H465:H472,"M",Q465:Q472,"N/A")</f>
        <v>0</v>
      </c>
      <c r="R474" s="567"/>
      <c r="S474" s="567"/>
      <c r="T474" s="567"/>
      <c r="U474" s="567"/>
      <c r="V474" s="567"/>
      <c r="W474" s="567"/>
      <c r="X474" s="567"/>
      <c r="Y474" s="567"/>
      <c r="Z474" s="567"/>
    </row>
    <row r="475" spans="1:26" s="1" customFormat="1" ht="21.75" customHeight="1" x14ac:dyDescent="0.2">
      <c r="A475" s="5"/>
      <c r="B475" s="558" t="s">
        <v>813</v>
      </c>
      <c r="C475" s="559"/>
      <c r="D475" s="559"/>
      <c r="E475" s="559"/>
      <c r="F475" s="559"/>
      <c r="G475" s="559"/>
      <c r="H475" s="559"/>
      <c r="I475" s="559"/>
      <c r="J475" s="559"/>
      <c r="K475" s="559"/>
      <c r="L475" s="559"/>
      <c r="M475" s="559"/>
      <c r="N475" s="559"/>
      <c r="O475" s="559"/>
      <c r="P475" s="559"/>
      <c r="Q475" s="165">
        <f>COUNTIFS(H465:H472,"M",Q465:Q472,"1")</f>
        <v>0</v>
      </c>
      <c r="R475" s="567"/>
      <c r="S475" s="567"/>
      <c r="T475" s="567"/>
      <c r="U475" s="567"/>
      <c r="V475" s="567"/>
      <c r="W475" s="567"/>
      <c r="X475" s="567"/>
      <c r="Y475" s="567"/>
      <c r="Z475" s="567"/>
    </row>
    <row r="476" spans="1:26" s="1" customFormat="1" ht="21.75" customHeight="1" x14ac:dyDescent="0.2">
      <c r="A476" s="5"/>
      <c r="B476" s="262" t="s">
        <v>93</v>
      </c>
      <c r="C476" s="263"/>
      <c r="D476" s="263"/>
      <c r="E476" s="263"/>
      <c r="F476" s="263"/>
      <c r="G476" s="263"/>
      <c r="H476" s="263"/>
      <c r="I476" s="263"/>
      <c r="J476" s="263"/>
      <c r="K476" s="263"/>
      <c r="L476" s="263"/>
      <c r="M476" s="263"/>
      <c r="N476" s="263"/>
      <c r="O476" s="263"/>
      <c r="P476" s="263"/>
      <c r="Q476" s="165">
        <f>SUM(Q465:Q472)</f>
        <v>8</v>
      </c>
      <c r="R476" s="567"/>
      <c r="S476" s="567"/>
      <c r="T476" s="567"/>
      <c r="U476" s="567"/>
      <c r="V476" s="567"/>
      <c r="W476" s="567"/>
      <c r="X476" s="567"/>
      <c r="Y476" s="567"/>
      <c r="Z476" s="567"/>
    </row>
    <row r="477" spans="1:26" s="1" customFormat="1" ht="20.25" customHeight="1" x14ac:dyDescent="0.2">
      <c r="A477" s="5"/>
      <c r="B477" s="101" t="s">
        <v>2602</v>
      </c>
      <c r="C477" s="574" t="s">
        <v>1341</v>
      </c>
      <c r="D477" s="575"/>
      <c r="E477" s="575"/>
      <c r="F477" s="575"/>
      <c r="G477" s="575"/>
      <c r="H477" s="575"/>
      <c r="I477" s="575"/>
      <c r="J477" s="575"/>
      <c r="K477" s="575"/>
      <c r="L477" s="575"/>
      <c r="M477" s="575"/>
      <c r="N477" s="575"/>
      <c r="O477" s="575"/>
      <c r="P477" s="576"/>
      <c r="Q477" s="108"/>
      <c r="R477" s="665"/>
      <c r="S477" s="663"/>
      <c r="T477" s="663"/>
      <c r="U477" s="663"/>
      <c r="V477" s="663"/>
      <c r="W477" s="663"/>
      <c r="X477" s="663"/>
      <c r="Y477" s="663"/>
      <c r="Z477" s="664"/>
    </row>
    <row r="478" spans="1:26" s="1" customFormat="1" ht="75.75" customHeight="1" x14ac:dyDescent="0.2">
      <c r="A478" s="5"/>
      <c r="B478" s="157"/>
      <c r="C478" s="673"/>
      <c r="D478" s="568"/>
      <c r="E478" s="568"/>
      <c r="F478" s="568"/>
      <c r="G478" s="674"/>
      <c r="H478" s="114"/>
      <c r="I478" s="669" t="s">
        <v>3388</v>
      </c>
      <c r="J478" s="670" t="s">
        <v>1644</v>
      </c>
      <c r="K478" s="670" t="s">
        <v>1644</v>
      </c>
      <c r="L478" s="670" t="s">
        <v>1644</v>
      </c>
      <c r="M478" s="670" t="s">
        <v>1644</v>
      </c>
      <c r="N478" s="670" t="s">
        <v>1644</v>
      </c>
      <c r="O478" s="670" t="s">
        <v>1644</v>
      </c>
      <c r="P478" s="671" t="s">
        <v>1644</v>
      </c>
      <c r="Q478" s="106"/>
      <c r="R478" s="258"/>
      <c r="S478" s="259"/>
      <c r="T478" s="259"/>
      <c r="U478" s="259"/>
      <c r="V478" s="259"/>
      <c r="W478" s="259"/>
      <c r="X478" s="259"/>
      <c r="Y478" s="259"/>
      <c r="Z478" s="260"/>
    </row>
    <row r="479" spans="1:26" s="1" customFormat="1" ht="72" customHeight="1" x14ac:dyDescent="0.2">
      <c r="A479" s="5"/>
      <c r="B479" s="102" t="s">
        <v>2603</v>
      </c>
      <c r="C479" s="573" t="s">
        <v>1645</v>
      </c>
      <c r="D479" s="560"/>
      <c r="E479" s="560"/>
      <c r="F479" s="560"/>
      <c r="G479" s="672"/>
      <c r="H479" s="44" t="s">
        <v>57</v>
      </c>
      <c r="I479" s="669" t="s">
        <v>3290</v>
      </c>
      <c r="J479" s="670" t="s">
        <v>1646</v>
      </c>
      <c r="K479" s="670" t="s">
        <v>1646</v>
      </c>
      <c r="L479" s="670" t="s">
        <v>1646</v>
      </c>
      <c r="M479" s="670" t="s">
        <v>1646</v>
      </c>
      <c r="N479" s="670" t="s">
        <v>1646</v>
      </c>
      <c r="O479" s="670" t="s">
        <v>1646</v>
      </c>
      <c r="P479" s="671" t="s">
        <v>1646</v>
      </c>
      <c r="Q479" s="104">
        <v>1</v>
      </c>
      <c r="R479" s="258"/>
      <c r="S479" s="259"/>
      <c r="T479" s="259"/>
      <c r="U479" s="259"/>
      <c r="V479" s="259"/>
      <c r="W479" s="259"/>
      <c r="X479" s="259"/>
      <c r="Y479" s="259"/>
      <c r="Z479" s="260"/>
    </row>
    <row r="480" spans="1:26" s="1" customFormat="1" ht="30.75" customHeight="1" x14ac:dyDescent="0.2">
      <c r="A480" s="5"/>
      <c r="B480" s="102" t="s">
        <v>2604</v>
      </c>
      <c r="C480" s="573" t="s">
        <v>1647</v>
      </c>
      <c r="D480" s="560"/>
      <c r="E480" s="560"/>
      <c r="F480" s="560"/>
      <c r="G480" s="672"/>
      <c r="H480" s="44" t="s">
        <v>57</v>
      </c>
      <c r="I480" s="669" t="s">
        <v>444</v>
      </c>
      <c r="J480" s="670" t="s">
        <v>1425</v>
      </c>
      <c r="K480" s="670" t="s">
        <v>1425</v>
      </c>
      <c r="L480" s="670" t="s">
        <v>1425</v>
      </c>
      <c r="M480" s="670" t="s">
        <v>1425</v>
      </c>
      <c r="N480" s="670" t="s">
        <v>1425</v>
      </c>
      <c r="O480" s="670" t="s">
        <v>1425</v>
      </c>
      <c r="P480" s="671" t="s">
        <v>1425</v>
      </c>
      <c r="Q480" s="104">
        <v>1</v>
      </c>
      <c r="R480" s="258"/>
      <c r="S480" s="259"/>
      <c r="T480" s="259"/>
      <c r="U480" s="259"/>
      <c r="V480" s="259"/>
      <c r="W480" s="259"/>
      <c r="X480" s="259"/>
      <c r="Y480" s="259"/>
      <c r="Z480" s="260"/>
    </row>
    <row r="481" spans="1:26" s="1" customFormat="1" ht="21.75" customHeight="1" x14ac:dyDescent="0.2">
      <c r="A481" s="5"/>
      <c r="B481" s="102" t="s">
        <v>2605</v>
      </c>
      <c r="C481" s="573" t="s">
        <v>3291</v>
      </c>
      <c r="D481" s="560"/>
      <c r="E481" s="560"/>
      <c r="F481" s="560"/>
      <c r="G481" s="672"/>
      <c r="H481" s="44" t="s">
        <v>57</v>
      </c>
      <c r="I481" s="669" t="s">
        <v>444</v>
      </c>
      <c r="J481" s="670" t="s">
        <v>1425</v>
      </c>
      <c r="K481" s="670" t="s">
        <v>1425</v>
      </c>
      <c r="L481" s="670" t="s">
        <v>1425</v>
      </c>
      <c r="M481" s="670" t="s">
        <v>1425</v>
      </c>
      <c r="N481" s="670" t="s">
        <v>1425</v>
      </c>
      <c r="O481" s="670" t="s">
        <v>1425</v>
      </c>
      <c r="P481" s="671" t="s">
        <v>1425</v>
      </c>
      <c r="Q481" s="104">
        <v>1</v>
      </c>
      <c r="R481" s="258"/>
      <c r="S481" s="259"/>
      <c r="T481" s="259"/>
      <c r="U481" s="259"/>
      <c r="V481" s="259"/>
      <c r="W481" s="259"/>
      <c r="X481" s="259"/>
      <c r="Y481" s="259"/>
      <c r="Z481" s="260"/>
    </row>
    <row r="482" spans="1:26" s="1" customFormat="1" ht="21.75" customHeight="1" x14ac:dyDescent="0.2">
      <c r="A482" s="5"/>
      <c r="B482" s="102" t="s">
        <v>2606</v>
      </c>
      <c r="C482" s="573" t="s">
        <v>1648</v>
      </c>
      <c r="D482" s="560"/>
      <c r="E482" s="560"/>
      <c r="F482" s="560"/>
      <c r="G482" s="672"/>
      <c r="H482" s="44"/>
      <c r="I482" s="669" t="s">
        <v>444</v>
      </c>
      <c r="J482" s="670" t="s">
        <v>1425</v>
      </c>
      <c r="K482" s="670" t="s">
        <v>1425</v>
      </c>
      <c r="L482" s="670" t="s">
        <v>1425</v>
      </c>
      <c r="M482" s="670" t="s">
        <v>1425</v>
      </c>
      <c r="N482" s="670" t="s">
        <v>1425</v>
      </c>
      <c r="O482" s="670" t="s">
        <v>1425</v>
      </c>
      <c r="P482" s="671" t="s">
        <v>1425</v>
      </c>
      <c r="Q482" s="104">
        <v>1</v>
      </c>
      <c r="R482" s="258"/>
      <c r="S482" s="259"/>
      <c r="T482" s="259"/>
      <c r="U482" s="259"/>
      <c r="V482" s="259"/>
      <c r="W482" s="259"/>
      <c r="X482" s="259"/>
      <c r="Y482" s="259"/>
      <c r="Z482" s="260"/>
    </row>
    <row r="483" spans="1:26" s="1" customFormat="1" ht="21.75" customHeight="1" x14ac:dyDescent="0.2">
      <c r="A483" s="5"/>
      <c r="B483" s="102" t="s">
        <v>2607</v>
      </c>
      <c r="C483" s="573" t="s">
        <v>1649</v>
      </c>
      <c r="D483" s="560"/>
      <c r="E483" s="560"/>
      <c r="F483" s="560"/>
      <c r="G483" s="672"/>
      <c r="H483" s="44" t="s">
        <v>57</v>
      </c>
      <c r="I483" s="669" t="s">
        <v>444</v>
      </c>
      <c r="J483" s="670" t="s">
        <v>1425</v>
      </c>
      <c r="K483" s="670" t="s">
        <v>1425</v>
      </c>
      <c r="L483" s="670" t="s">
        <v>1425</v>
      </c>
      <c r="M483" s="670" t="s">
        <v>1425</v>
      </c>
      <c r="N483" s="670" t="s">
        <v>1425</v>
      </c>
      <c r="O483" s="670" t="s">
        <v>1425</v>
      </c>
      <c r="P483" s="671" t="s">
        <v>1425</v>
      </c>
      <c r="Q483" s="104">
        <v>1</v>
      </c>
      <c r="R483" s="258"/>
      <c r="S483" s="259"/>
      <c r="T483" s="259"/>
      <c r="U483" s="259"/>
      <c r="V483" s="259"/>
      <c r="W483" s="259"/>
      <c r="X483" s="259"/>
      <c r="Y483" s="259"/>
      <c r="Z483" s="260"/>
    </row>
    <row r="484" spans="1:26" s="1" customFormat="1" ht="27.75" customHeight="1" x14ac:dyDescent="0.2">
      <c r="A484" s="5"/>
      <c r="B484" s="558" t="s">
        <v>92</v>
      </c>
      <c r="C484" s="559"/>
      <c r="D484" s="559"/>
      <c r="E484" s="559"/>
      <c r="F484" s="559"/>
      <c r="G484" s="559"/>
      <c r="H484" s="559"/>
      <c r="I484" s="559"/>
      <c r="J484" s="559"/>
      <c r="K484" s="559"/>
      <c r="L484" s="559"/>
      <c r="M484" s="559"/>
      <c r="N484" s="559"/>
      <c r="O484" s="559"/>
      <c r="P484" s="559"/>
      <c r="Q484" s="7">
        <f>COUNTIF(Q478:Q483,"N/A")</f>
        <v>0</v>
      </c>
      <c r="R484" s="567"/>
      <c r="S484" s="567"/>
      <c r="T484" s="567"/>
      <c r="U484" s="567"/>
      <c r="V484" s="567"/>
      <c r="W484" s="567"/>
      <c r="X484" s="567"/>
      <c r="Y484" s="567"/>
      <c r="Z484" s="567"/>
    </row>
    <row r="485" spans="1:26" s="1" customFormat="1" ht="27.75" customHeight="1" x14ac:dyDescent="0.2">
      <c r="A485" s="5"/>
      <c r="B485" s="558" t="s">
        <v>812</v>
      </c>
      <c r="C485" s="559"/>
      <c r="D485" s="559"/>
      <c r="E485" s="559"/>
      <c r="F485" s="559"/>
      <c r="G485" s="559"/>
      <c r="H485" s="559"/>
      <c r="I485" s="559"/>
      <c r="J485" s="559"/>
      <c r="K485" s="559"/>
      <c r="L485" s="559"/>
      <c r="M485" s="559"/>
      <c r="N485" s="559"/>
      <c r="O485" s="559"/>
      <c r="P485" s="559"/>
      <c r="Q485" s="7">
        <f>COUNTIFS(H478:H483,"M",Q478:Q483,"N/A")</f>
        <v>0</v>
      </c>
      <c r="R485" s="567"/>
      <c r="S485" s="567"/>
      <c r="T485" s="567"/>
      <c r="U485" s="567"/>
      <c r="V485" s="567"/>
      <c r="W485" s="567"/>
      <c r="X485" s="567"/>
      <c r="Y485" s="567"/>
      <c r="Z485" s="567"/>
    </row>
    <row r="486" spans="1:26" s="1" customFormat="1" ht="27.75" customHeight="1" x14ac:dyDescent="0.2">
      <c r="A486" s="5"/>
      <c r="B486" s="558" t="s">
        <v>813</v>
      </c>
      <c r="C486" s="559"/>
      <c r="D486" s="559"/>
      <c r="E486" s="559"/>
      <c r="F486" s="559"/>
      <c r="G486" s="559"/>
      <c r="H486" s="559"/>
      <c r="I486" s="559"/>
      <c r="J486" s="559"/>
      <c r="K486" s="559"/>
      <c r="L486" s="559"/>
      <c r="M486" s="559"/>
      <c r="N486" s="559"/>
      <c r="O486" s="559"/>
      <c r="P486" s="559"/>
      <c r="Q486" s="7">
        <f>COUNTIFS(H478:H483,"M",Q478:Q483,"1")</f>
        <v>4</v>
      </c>
      <c r="R486" s="567"/>
      <c r="S486" s="567"/>
      <c r="T486" s="567"/>
      <c r="U486" s="567"/>
      <c r="V486" s="567"/>
      <c r="W486" s="567"/>
      <c r="X486" s="567"/>
      <c r="Y486" s="567"/>
      <c r="Z486" s="567"/>
    </row>
    <row r="487" spans="1:26" s="1" customFormat="1" ht="27.75" customHeight="1" x14ac:dyDescent="0.2">
      <c r="A487" s="5"/>
      <c r="B487" s="262" t="s">
        <v>93</v>
      </c>
      <c r="C487" s="263"/>
      <c r="D487" s="263"/>
      <c r="E487" s="263"/>
      <c r="F487" s="263"/>
      <c r="G487" s="263"/>
      <c r="H487" s="263"/>
      <c r="I487" s="263"/>
      <c r="J487" s="263"/>
      <c r="K487" s="263"/>
      <c r="L487" s="263"/>
      <c r="M487" s="263"/>
      <c r="N487" s="263"/>
      <c r="O487" s="263"/>
      <c r="P487" s="263"/>
      <c r="Q487" s="7">
        <f>SUM(Q478:Q483)</f>
        <v>5</v>
      </c>
      <c r="R487" s="567"/>
      <c r="S487" s="567"/>
      <c r="T487" s="567"/>
      <c r="U487" s="567"/>
      <c r="V487" s="567"/>
      <c r="W487" s="567"/>
      <c r="X487" s="567"/>
      <c r="Y487" s="567"/>
      <c r="Z487" s="567"/>
    </row>
    <row r="488" spans="1:26" s="1" customFormat="1" ht="21.75" customHeight="1" x14ac:dyDescent="0.2">
      <c r="A488" s="5"/>
      <c r="B488" s="101" t="s">
        <v>2608</v>
      </c>
      <c r="C488" s="574" t="s">
        <v>585</v>
      </c>
      <c r="D488" s="575"/>
      <c r="E488" s="575"/>
      <c r="F488" s="575"/>
      <c r="G488" s="575"/>
      <c r="H488" s="575"/>
      <c r="I488" s="575"/>
      <c r="J488" s="575"/>
      <c r="K488" s="575"/>
      <c r="L488" s="575"/>
      <c r="M488" s="575"/>
      <c r="N488" s="575"/>
      <c r="O488" s="575"/>
      <c r="P488" s="576"/>
      <c r="Q488" s="108"/>
      <c r="R488" s="665"/>
      <c r="S488" s="663"/>
      <c r="T488" s="663"/>
      <c r="U488" s="663"/>
      <c r="V488" s="663"/>
      <c r="W488" s="663"/>
      <c r="X488" s="663"/>
      <c r="Y488" s="663"/>
      <c r="Z488" s="664"/>
    </row>
    <row r="489" spans="1:26" s="1" customFormat="1" ht="102" customHeight="1" x14ac:dyDescent="0.2">
      <c r="A489" s="5"/>
      <c r="B489" s="102" t="s">
        <v>2609</v>
      </c>
      <c r="C489" s="573" t="s">
        <v>3292</v>
      </c>
      <c r="D489" s="560"/>
      <c r="E489" s="560"/>
      <c r="F489" s="560"/>
      <c r="G489" s="672"/>
      <c r="H489" s="44"/>
      <c r="I489" s="570" t="s">
        <v>3293</v>
      </c>
      <c r="J489" s="571" t="s">
        <v>1650</v>
      </c>
      <c r="K489" s="571" t="s">
        <v>1650</v>
      </c>
      <c r="L489" s="571" t="s">
        <v>1650</v>
      </c>
      <c r="M489" s="571" t="s">
        <v>1650</v>
      </c>
      <c r="N489" s="571" t="s">
        <v>1650</v>
      </c>
      <c r="O489" s="571" t="s">
        <v>1650</v>
      </c>
      <c r="P489" s="572" t="s">
        <v>1650</v>
      </c>
      <c r="Q489" s="104">
        <v>1</v>
      </c>
      <c r="R489" s="258"/>
      <c r="S489" s="259"/>
      <c r="T489" s="259"/>
      <c r="U489" s="259"/>
      <c r="V489" s="259"/>
      <c r="W489" s="259"/>
      <c r="X489" s="259"/>
      <c r="Y489" s="259"/>
      <c r="Z489" s="260"/>
    </row>
    <row r="490" spans="1:26" s="1" customFormat="1" ht="32.25" customHeight="1" x14ac:dyDescent="0.2">
      <c r="A490" s="5"/>
      <c r="B490" s="102" t="s">
        <v>2610</v>
      </c>
      <c r="C490" s="573" t="s">
        <v>3294</v>
      </c>
      <c r="D490" s="560"/>
      <c r="E490" s="560"/>
      <c r="F490" s="560"/>
      <c r="G490" s="672"/>
      <c r="H490" s="44"/>
      <c r="I490" s="669" t="s">
        <v>444</v>
      </c>
      <c r="J490" s="670" t="s">
        <v>1425</v>
      </c>
      <c r="K490" s="670" t="s">
        <v>1425</v>
      </c>
      <c r="L490" s="670" t="s">
        <v>1425</v>
      </c>
      <c r="M490" s="670" t="s">
        <v>1425</v>
      </c>
      <c r="N490" s="670" t="s">
        <v>1425</v>
      </c>
      <c r="O490" s="670" t="s">
        <v>1425</v>
      </c>
      <c r="P490" s="671" t="s">
        <v>1425</v>
      </c>
      <c r="Q490" s="104">
        <v>1</v>
      </c>
      <c r="R490" s="258"/>
      <c r="S490" s="259"/>
      <c r="T490" s="259"/>
      <c r="U490" s="259"/>
      <c r="V490" s="259"/>
      <c r="W490" s="259"/>
      <c r="X490" s="259"/>
      <c r="Y490" s="259"/>
      <c r="Z490" s="260"/>
    </row>
    <row r="491" spans="1:26" s="1" customFormat="1" ht="21.75" customHeight="1" x14ac:dyDescent="0.2">
      <c r="A491" s="5"/>
      <c r="B491" s="102" t="s">
        <v>2611</v>
      </c>
      <c r="C491" s="573" t="s">
        <v>1651</v>
      </c>
      <c r="D491" s="560"/>
      <c r="E491" s="560"/>
      <c r="F491" s="560"/>
      <c r="G491" s="672"/>
      <c r="H491" s="44"/>
      <c r="I491" s="669" t="s">
        <v>444</v>
      </c>
      <c r="J491" s="670" t="s">
        <v>1425</v>
      </c>
      <c r="K491" s="670" t="s">
        <v>1425</v>
      </c>
      <c r="L491" s="670" t="s">
        <v>1425</v>
      </c>
      <c r="M491" s="670" t="s">
        <v>1425</v>
      </c>
      <c r="N491" s="670" t="s">
        <v>1425</v>
      </c>
      <c r="O491" s="670" t="s">
        <v>1425</v>
      </c>
      <c r="P491" s="671" t="s">
        <v>1425</v>
      </c>
      <c r="Q491" s="104">
        <v>1</v>
      </c>
      <c r="R491" s="258"/>
      <c r="S491" s="259"/>
      <c r="T491" s="259"/>
      <c r="U491" s="259"/>
      <c r="V491" s="259"/>
      <c r="W491" s="259"/>
      <c r="X491" s="259"/>
      <c r="Y491" s="259"/>
      <c r="Z491" s="260"/>
    </row>
    <row r="492" spans="1:26" s="1" customFormat="1" ht="75.75" customHeight="1" x14ac:dyDescent="0.2">
      <c r="A492" s="5"/>
      <c r="B492" s="102" t="s">
        <v>2612</v>
      </c>
      <c r="C492" s="573" t="s">
        <v>1652</v>
      </c>
      <c r="D492" s="560"/>
      <c r="E492" s="560"/>
      <c r="F492" s="560"/>
      <c r="G492" s="672"/>
      <c r="H492" s="44"/>
      <c r="I492" s="570" t="s">
        <v>2867</v>
      </c>
      <c r="J492" s="571" t="s">
        <v>1653</v>
      </c>
      <c r="K492" s="571" t="s">
        <v>1653</v>
      </c>
      <c r="L492" s="571" t="s">
        <v>1653</v>
      </c>
      <c r="M492" s="571" t="s">
        <v>1653</v>
      </c>
      <c r="N492" s="571" t="s">
        <v>1653</v>
      </c>
      <c r="O492" s="571" t="s">
        <v>1653</v>
      </c>
      <c r="P492" s="572" t="s">
        <v>1653</v>
      </c>
      <c r="Q492" s="104">
        <v>1</v>
      </c>
      <c r="R492" s="258"/>
      <c r="S492" s="259"/>
      <c r="T492" s="259"/>
      <c r="U492" s="259"/>
      <c r="V492" s="259"/>
      <c r="W492" s="259"/>
      <c r="X492" s="259"/>
      <c r="Y492" s="259"/>
      <c r="Z492" s="260"/>
    </row>
    <row r="493" spans="1:26" s="1" customFormat="1" ht="21.75" customHeight="1" x14ac:dyDescent="0.2">
      <c r="A493" s="5"/>
      <c r="B493" s="102" t="s">
        <v>2613</v>
      </c>
      <c r="C493" s="573" t="s">
        <v>1654</v>
      </c>
      <c r="D493" s="560"/>
      <c r="E493" s="560"/>
      <c r="F493" s="560"/>
      <c r="G493" s="672"/>
      <c r="H493" s="44"/>
      <c r="I493" s="669" t="s">
        <v>444</v>
      </c>
      <c r="J493" s="670" t="s">
        <v>1425</v>
      </c>
      <c r="K493" s="670" t="s">
        <v>1425</v>
      </c>
      <c r="L493" s="670" t="s">
        <v>1425</v>
      </c>
      <c r="M493" s="670" t="s">
        <v>1425</v>
      </c>
      <c r="N493" s="670" t="s">
        <v>1425</v>
      </c>
      <c r="O493" s="670" t="s">
        <v>1425</v>
      </c>
      <c r="P493" s="671" t="s">
        <v>1425</v>
      </c>
      <c r="Q493" s="104">
        <v>1</v>
      </c>
      <c r="R493" s="258"/>
      <c r="S493" s="259"/>
      <c r="T493" s="259"/>
      <c r="U493" s="259"/>
      <c r="V493" s="259"/>
      <c r="W493" s="259"/>
      <c r="X493" s="259"/>
      <c r="Y493" s="259"/>
      <c r="Z493" s="260"/>
    </row>
    <row r="494" spans="1:26" s="1" customFormat="1" ht="21.75" customHeight="1" x14ac:dyDescent="0.2">
      <c r="A494" s="5"/>
      <c r="B494" s="102" t="s">
        <v>2614</v>
      </c>
      <c r="C494" s="573" t="s">
        <v>1655</v>
      </c>
      <c r="D494" s="560"/>
      <c r="E494" s="560"/>
      <c r="F494" s="560"/>
      <c r="G494" s="672"/>
      <c r="H494" s="44"/>
      <c r="I494" s="669" t="s">
        <v>444</v>
      </c>
      <c r="J494" s="670" t="s">
        <v>1425</v>
      </c>
      <c r="K494" s="670" t="s">
        <v>1425</v>
      </c>
      <c r="L494" s="670" t="s">
        <v>1425</v>
      </c>
      <c r="M494" s="670" t="s">
        <v>1425</v>
      </c>
      <c r="N494" s="670" t="s">
        <v>1425</v>
      </c>
      <c r="O494" s="670" t="s">
        <v>1425</v>
      </c>
      <c r="P494" s="671" t="s">
        <v>1425</v>
      </c>
      <c r="Q494" s="104">
        <v>1</v>
      </c>
      <c r="R494" s="258"/>
      <c r="S494" s="259"/>
      <c r="T494" s="259"/>
      <c r="U494" s="259"/>
      <c r="V494" s="259"/>
      <c r="W494" s="259"/>
      <c r="X494" s="259"/>
      <c r="Y494" s="259"/>
      <c r="Z494" s="260"/>
    </row>
    <row r="495" spans="1:26" s="1" customFormat="1" ht="48" customHeight="1" x14ac:dyDescent="0.2">
      <c r="A495" s="5"/>
      <c r="B495" s="102" t="s">
        <v>2615</v>
      </c>
      <c r="C495" s="573" t="s">
        <v>1656</v>
      </c>
      <c r="D495" s="560"/>
      <c r="E495" s="560"/>
      <c r="F495" s="560"/>
      <c r="G495" s="672"/>
      <c r="H495" s="44"/>
      <c r="I495" s="669" t="s">
        <v>2016</v>
      </c>
      <c r="J495" s="670" t="s">
        <v>1657</v>
      </c>
      <c r="K495" s="670" t="s">
        <v>1657</v>
      </c>
      <c r="L495" s="670" t="s">
        <v>1657</v>
      </c>
      <c r="M495" s="670" t="s">
        <v>1657</v>
      </c>
      <c r="N495" s="670" t="s">
        <v>1657</v>
      </c>
      <c r="O495" s="670" t="s">
        <v>1657</v>
      </c>
      <c r="P495" s="671" t="s">
        <v>1657</v>
      </c>
      <c r="Q495" s="104">
        <v>1</v>
      </c>
      <c r="R495" s="258"/>
      <c r="S495" s="259"/>
      <c r="T495" s="259"/>
      <c r="U495" s="259"/>
      <c r="V495" s="259"/>
      <c r="W495" s="259"/>
      <c r="X495" s="259"/>
      <c r="Y495" s="259"/>
      <c r="Z495" s="260"/>
    </row>
    <row r="496" spans="1:26" s="1" customFormat="1" ht="21" customHeight="1" x14ac:dyDescent="0.2">
      <c r="A496" s="5"/>
      <c r="B496" s="102" t="s">
        <v>2616</v>
      </c>
      <c r="C496" s="573" t="s">
        <v>1658</v>
      </c>
      <c r="D496" s="560"/>
      <c r="E496" s="560"/>
      <c r="F496" s="560"/>
      <c r="G496" s="672"/>
      <c r="H496" s="44"/>
      <c r="I496" s="669" t="s">
        <v>444</v>
      </c>
      <c r="J496" s="670" t="s">
        <v>1425</v>
      </c>
      <c r="K496" s="670" t="s">
        <v>1425</v>
      </c>
      <c r="L496" s="670" t="s">
        <v>1425</v>
      </c>
      <c r="M496" s="670" t="s">
        <v>1425</v>
      </c>
      <c r="N496" s="670" t="s">
        <v>1425</v>
      </c>
      <c r="O496" s="670" t="s">
        <v>1425</v>
      </c>
      <c r="P496" s="671" t="s">
        <v>1425</v>
      </c>
      <c r="Q496" s="104">
        <v>1</v>
      </c>
      <c r="R496" s="258"/>
      <c r="S496" s="259"/>
      <c r="T496" s="259"/>
      <c r="U496" s="259"/>
      <c r="V496" s="259"/>
      <c r="W496" s="259"/>
      <c r="X496" s="259"/>
      <c r="Y496" s="259"/>
      <c r="Z496" s="260"/>
    </row>
    <row r="497" spans="1:26" s="1" customFormat="1" ht="21" customHeight="1" x14ac:dyDescent="0.2">
      <c r="A497" s="5"/>
      <c r="B497" s="102" t="s">
        <v>2617</v>
      </c>
      <c r="C497" s="573" t="s">
        <v>3295</v>
      </c>
      <c r="D497" s="560"/>
      <c r="E497" s="560"/>
      <c r="F497" s="560"/>
      <c r="G497" s="672"/>
      <c r="H497" s="44"/>
      <c r="I497" s="669" t="s">
        <v>444</v>
      </c>
      <c r="J497" s="670" t="s">
        <v>1425</v>
      </c>
      <c r="K497" s="670" t="s">
        <v>1425</v>
      </c>
      <c r="L497" s="670" t="s">
        <v>1425</v>
      </c>
      <c r="M497" s="670" t="s">
        <v>1425</v>
      </c>
      <c r="N497" s="670" t="s">
        <v>1425</v>
      </c>
      <c r="O497" s="670" t="s">
        <v>1425</v>
      </c>
      <c r="P497" s="671" t="s">
        <v>1425</v>
      </c>
      <c r="Q497" s="104">
        <v>1</v>
      </c>
      <c r="R497" s="258"/>
      <c r="S497" s="259"/>
      <c r="T497" s="259"/>
      <c r="U497" s="259"/>
      <c r="V497" s="259"/>
      <c r="W497" s="259"/>
      <c r="X497" s="259"/>
      <c r="Y497" s="259"/>
      <c r="Z497" s="260"/>
    </row>
    <row r="498" spans="1:26" s="1" customFormat="1" ht="21" customHeight="1" x14ac:dyDescent="0.2">
      <c r="A498" s="5"/>
      <c r="B498" s="102" t="s">
        <v>2618</v>
      </c>
      <c r="C498" s="573" t="s">
        <v>1659</v>
      </c>
      <c r="D498" s="560"/>
      <c r="E498" s="560"/>
      <c r="F498" s="560"/>
      <c r="G498" s="672"/>
      <c r="H498" s="44" t="s">
        <v>57</v>
      </c>
      <c r="I498" s="669" t="s">
        <v>2017</v>
      </c>
      <c r="J498" s="670" t="s">
        <v>1660</v>
      </c>
      <c r="K498" s="670" t="s">
        <v>1660</v>
      </c>
      <c r="L498" s="670" t="s">
        <v>1660</v>
      </c>
      <c r="M498" s="670" t="s">
        <v>1660</v>
      </c>
      <c r="N498" s="670" t="s">
        <v>1660</v>
      </c>
      <c r="O498" s="670" t="s">
        <v>1660</v>
      </c>
      <c r="P498" s="671" t="s">
        <v>1660</v>
      </c>
      <c r="Q498" s="104">
        <v>1</v>
      </c>
      <c r="R498" s="258"/>
      <c r="S498" s="259"/>
      <c r="T498" s="259"/>
      <c r="U498" s="259"/>
      <c r="V498" s="259"/>
      <c r="W498" s="259"/>
      <c r="X498" s="259"/>
      <c r="Y498" s="259"/>
      <c r="Z498" s="260"/>
    </row>
    <row r="499" spans="1:26" s="1" customFormat="1" ht="21" customHeight="1" x14ac:dyDescent="0.2">
      <c r="A499" s="5"/>
      <c r="B499" s="102" t="s">
        <v>2619</v>
      </c>
      <c r="C499" s="573" t="s">
        <v>1869</v>
      </c>
      <c r="D499" s="560"/>
      <c r="E499" s="560"/>
      <c r="F499" s="560"/>
      <c r="G499" s="672"/>
      <c r="H499" s="44"/>
      <c r="I499" s="570" t="s">
        <v>2868</v>
      </c>
      <c r="J499" s="571" t="s">
        <v>1661</v>
      </c>
      <c r="K499" s="571" t="s">
        <v>1661</v>
      </c>
      <c r="L499" s="571" t="s">
        <v>1661</v>
      </c>
      <c r="M499" s="571" t="s">
        <v>1661</v>
      </c>
      <c r="N499" s="571" t="s">
        <v>1661</v>
      </c>
      <c r="O499" s="571" t="s">
        <v>1661</v>
      </c>
      <c r="P499" s="572" t="s">
        <v>1661</v>
      </c>
      <c r="Q499" s="104">
        <v>1</v>
      </c>
      <c r="R499" s="258"/>
      <c r="S499" s="259"/>
      <c r="T499" s="259"/>
      <c r="U499" s="259"/>
      <c r="V499" s="259"/>
      <c r="W499" s="259"/>
      <c r="X499" s="259"/>
      <c r="Y499" s="259"/>
      <c r="Z499" s="260"/>
    </row>
    <row r="500" spans="1:26" s="1" customFormat="1" ht="21" customHeight="1" x14ac:dyDescent="0.2">
      <c r="A500" s="5"/>
      <c r="B500" s="102" t="s">
        <v>2620</v>
      </c>
      <c r="C500" s="573" t="s">
        <v>1870</v>
      </c>
      <c r="D500" s="560"/>
      <c r="E500" s="560"/>
      <c r="F500" s="560"/>
      <c r="G500" s="672"/>
      <c r="H500" s="44"/>
      <c r="I500" s="669" t="s">
        <v>444</v>
      </c>
      <c r="J500" s="670" t="s">
        <v>1425</v>
      </c>
      <c r="K500" s="670" t="s">
        <v>1425</v>
      </c>
      <c r="L500" s="670" t="s">
        <v>1425</v>
      </c>
      <c r="M500" s="670" t="s">
        <v>1425</v>
      </c>
      <c r="N500" s="670" t="s">
        <v>1425</v>
      </c>
      <c r="O500" s="670" t="s">
        <v>1425</v>
      </c>
      <c r="P500" s="671" t="s">
        <v>1425</v>
      </c>
      <c r="Q500" s="104">
        <v>1</v>
      </c>
      <c r="R500" s="258"/>
      <c r="S500" s="259"/>
      <c r="T500" s="259"/>
      <c r="U500" s="259"/>
      <c r="V500" s="259"/>
      <c r="W500" s="259"/>
      <c r="X500" s="259"/>
      <c r="Y500" s="259"/>
      <c r="Z500" s="260"/>
    </row>
    <row r="501" spans="1:26" s="1" customFormat="1" ht="21" customHeight="1" x14ac:dyDescent="0.2">
      <c r="A501" s="5"/>
      <c r="B501" s="102" t="s">
        <v>2621</v>
      </c>
      <c r="C501" s="573" t="s">
        <v>1662</v>
      </c>
      <c r="D501" s="560"/>
      <c r="E501" s="560"/>
      <c r="F501" s="560"/>
      <c r="G501" s="672"/>
      <c r="H501" s="44"/>
      <c r="I501" s="669" t="s">
        <v>444</v>
      </c>
      <c r="J501" s="670" t="s">
        <v>1425</v>
      </c>
      <c r="K501" s="670" t="s">
        <v>1425</v>
      </c>
      <c r="L501" s="670" t="s">
        <v>1425</v>
      </c>
      <c r="M501" s="670" t="s">
        <v>1425</v>
      </c>
      <c r="N501" s="670" t="s">
        <v>1425</v>
      </c>
      <c r="O501" s="670" t="s">
        <v>1425</v>
      </c>
      <c r="P501" s="671" t="s">
        <v>1425</v>
      </c>
      <c r="Q501" s="104">
        <v>1</v>
      </c>
      <c r="R501" s="258"/>
      <c r="S501" s="259"/>
      <c r="T501" s="259"/>
      <c r="U501" s="259"/>
      <c r="V501" s="259"/>
      <c r="W501" s="259"/>
      <c r="X501" s="259"/>
      <c r="Y501" s="259"/>
      <c r="Z501" s="260"/>
    </row>
    <row r="502" spans="1:26" s="1" customFormat="1" ht="21" customHeight="1" x14ac:dyDescent="0.2">
      <c r="A502" s="5"/>
      <c r="B502" s="102" t="s">
        <v>2622</v>
      </c>
      <c r="C502" s="573" t="s">
        <v>1663</v>
      </c>
      <c r="D502" s="560"/>
      <c r="E502" s="560"/>
      <c r="F502" s="560"/>
      <c r="G502" s="672"/>
      <c r="H502" s="44"/>
      <c r="I502" s="669" t="s">
        <v>1664</v>
      </c>
      <c r="J502" s="670" t="s">
        <v>1664</v>
      </c>
      <c r="K502" s="670" t="s">
        <v>1664</v>
      </c>
      <c r="L502" s="670" t="s">
        <v>1664</v>
      </c>
      <c r="M502" s="670" t="s">
        <v>1664</v>
      </c>
      <c r="N502" s="670" t="s">
        <v>1664</v>
      </c>
      <c r="O502" s="670" t="s">
        <v>1664</v>
      </c>
      <c r="P502" s="671" t="s">
        <v>1664</v>
      </c>
      <c r="Q502" s="104">
        <v>1</v>
      </c>
      <c r="R502" s="258"/>
      <c r="S502" s="259"/>
      <c r="T502" s="259"/>
      <c r="U502" s="259"/>
      <c r="V502" s="259"/>
      <c r="W502" s="259"/>
      <c r="X502" s="259"/>
      <c r="Y502" s="259"/>
      <c r="Z502" s="260"/>
    </row>
    <row r="503" spans="1:26" s="1" customFormat="1" ht="21" customHeight="1" x14ac:dyDescent="0.2">
      <c r="A503" s="5"/>
      <c r="B503" s="102" t="s">
        <v>2623</v>
      </c>
      <c r="C503" s="573" t="s">
        <v>1665</v>
      </c>
      <c r="D503" s="560"/>
      <c r="E503" s="560"/>
      <c r="F503" s="560"/>
      <c r="G503" s="672"/>
      <c r="H503" s="44"/>
      <c r="I503" s="669" t="s">
        <v>444</v>
      </c>
      <c r="J503" s="670" t="s">
        <v>1425</v>
      </c>
      <c r="K503" s="670" t="s">
        <v>1425</v>
      </c>
      <c r="L503" s="670" t="s">
        <v>1425</v>
      </c>
      <c r="M503" s="670" t="s">
        <v>1425</v>
      </c>
      <c r="N503" s="670" t="s">
        <v>1425</v>
      </c>
      <c r="O503" s="670" t="s">
        <v>1425</v>
      </c>
      <c r="P503" s="671" t="s">
        <v>1425</v>
      </c>
      <c r="Q503" s="104">
        <v>1</v>
      </c>
      <c r="R503" s="258"/>
      <c r="S503" s="259"/>
      <c r="T503" s="259"/>
      <c r="U503" s="259"/>
      <c r="V503" s="259"/>
      <c r="W503" s="259"/>
      <c r="X503" s="259"/>
      <c r="Y503" s="259"/>
      <c r="Z503" s="260"/>
    </row>
    <row r="504" spans="1:26" s="1" customFormat="1" ht="27.75" customHeight="1" x14ac:dyDescent="0.2">
      <c r="A504" s="5"/>
      <c r="B504" s="558" t="s">
        <v>92</v>
      </c>
      <c r="C504" s="559"/>
      <c r="D504" s="559"/>
      <c r="E504" s="559"/>
      <c r="F504" s="559"/>
      <c r="G504" s="559"/>
      <c r="H504" s="559"/>
      <c r="I504" s="559"/>
      <c r="J504" s="559"/>
      <c r="K504" s="559"/>
      <c r="L504" s="559"/>
      <c r="M504" s="559"/>
      <c r="N504" s="559"/>
      <c r="O504" s="559"/>
      <c r="P504" s="559"/>
      <c r="Q504" s="7">
        <f>COUNTIF(Q489:Q503,"N/A")</f>
        <v>0</v>
      </c>
      <c r="R504" s="567"/>
      <c r="S504" s="567"/>
      <c r="T504" s="567"/>
      <c r="U504" s="567"/>
      <c r="V504" s="567"/>
      <c r="W504" s="567"/>
      <c r="X504" s="567"/>
      <c r="Y504" s="567"/>
      <c r="Z504" s="567"/>
    </row>
    <row r="505" spans="1:26" s="1" customFormat="1" ht="27.75" customHeight="1" x14ac:dyDescent="0.2">
      <c r="A505" s="5"/>
      <c r="B505" s="558" t="s">
        <v>812</v>
      </c>
      <c r="C505" s="559"/>
      <c r="D505" s="559"/>
      <c r="E505" s="559"/>
      <c r="F505" s="559"/>
      <c r="G505" s="559"/>
      <c r="H505" s="559"/>
      <c r="I505" s="559"/>
      <c r="J505" s="559"/>
      <c r="K505" s="559"/>
      <c r="L505" s="559"/>
      <c r="M505" s="559"/>
      <c r="N505" s="559"/>
      <c r="O505" s="559"/>
      <c r="P505" s="559"/>
      <c r="Q505" s="7">
        <f>COUNTIFS(H489:H503,"M",Q489:Q503,"N/A")</f>
        <v>0</v>
      </c>
      <c r="R505" s="567"/>
      <c r="S505" s="567"/>
      <c r="T505" s="567"/>
      <c r="U505" s="567"/>
      <c r="V505" s="567"/>
      <c r="W505" s="567"/>
      <c r="X505" s="567"/>
      <c r="Y505" s="567"/>
      <c r="Z505" s="567"/>
    </row>
    <row r="506" spans="1:26" s="1" customFormat="1" ht="27.75" customHeight="1" x14ac:dyDescent="0.2">
      <c r="A506" s="5"/>
      <c r="B506" s="558" t="s">
        <v>813</v>
      </c>
      <c r="C506" s="559"/>
      <c r="D506" s="559"/>
      <c r="E506" s="559"/>
      <c r="F506" s="559"/>
      <c r="G506" s="559"/>
      <c r="H506" s="559"/>
      <c r="I506" s="559"/>
      <c r="J506" s="559"/>
      <c r="K506" s="559"/>
      <c r="L506" s="559"/>
      <c r="M506" s="559"/>
      <c r="N506" s="559"/>
      <c r="O506" s="559"/>
      <c r="P506" s="559"/>
      <c r="Q506" s="7">
        <f>COUNTIFS(H489:H503,"M",Q489:Q503,"1")</f>
        <v>1</v>
      </c>
      <c r="R506" s="567"/>
      <c r="S506" s="567"/>
      <c r="T506" s="567"/>
      <c r="U506" s="567"/>
      <c r="V506" s="567"/>
      <c r="W506" s="567"/>
      <c r="X506" s="567"/>
      <c r="Y506" s="567"/>
      <c r="Z506" s="567"/>
    </row>
    <row r="507" spans="1:26" s="1" customFormat="1" ht="27.75" customHeight="1" x14ac:dyDescent="0.2">
      <c r="A507" s="5"/>
      <c r="B507" s="262" t="s">
        <v>93</v>
      </c>
      <c r="C507" s="263"/>
      <c r="D507" s="263"/>
      <c r="E507" s="263"/>
      <c r="F507" s="263"/>
      <c r="G507" s="263"/>
      <c r="H507" s="263"/>
      <c r="I507" s="263"/>
      <c r="J507" s="263"/>
      <c r="K507" s="263"/>
      <c r="L507" s="263"/>
      <c r="M507" s="263"/>
      <c r="N507" s="263"/>
      <c r="O507" s="263"/>
      <c r="P507" s="263"/>
      <c r="Q507" s="7">
        <f>SUM(Q489:Q503)</f>
        <v>15</v>
      </c>
      <c r="R507" s="567"/>
      <c r="S507" s="567"/>
      <c r="T507" s="567"/>
      <c r="U507" s="567"/>
      <c r="V507" s="567"/>
      <c r="W507" s="567"/>
      <c r="X507" s="567"/>
      <c r="Y507" s="567"/>
      <c r="Z507" s="567"/>
    </row>
    <row r="508" spans="1:26" s="1" customFormat="1" ht="21.75" customHeight="1" x14ac:dyDescent="0.2">
      <c r="A508" s="5"/>
      <c r="B508" s="101" t="s">
        <v>2624</v>
      </c>
      <c r="C508" s="574" t="s">
        <v>1666</v>
      </c>
      <c r="D508" s="575"/>
      <c r="E508" s="575"/>
      <c r="F508" s="575"/>
      <c r="G508" s="575"/>
      <c r="H508" s="575"/>
      <c r="I508" s="575"/>
      <c r="J508" s="575"/>
      <c r="K508" s="575"/>
      <c r="L508" s="575"/>
      <c r="M508" s="575"/>
      <c r="N508" s="575"/>
      <c r="O508" s="575"/>
      <c r="P508" s="576"/>
      <c r="Q508" s="108"/>
      <c r="R508" s="665"/>
      <c r="S508" s="663"/>
      <c r="T508" s="663"/>
      <c r="U508" s="663"/>
      <c r="V508" s="663"/>
      <c r="W508" s="663"/>
      <c r="X508" s="663"/>
      <c r="Y508" s="663"/>
      <c r="Z508" s="664"/>
    </row>
    <row r="509" spans="1:26" s="1" customFormat="1" ht="36.75" customHeight="1" x14ac:dyDescent="0.2">
      <c r="A509" s="5"/>
      <c r="B509" s="114"/>
      <c r="C509" s="729"/>
      <c r="D509" s="730"/>
      <c r="E509" s="730"/>
      <c r="F509" s="730"/>
      <c r="G509" s="731"/>
      <c r="H509" s="114"/>
      <c r="I509" s="669" t="s">
        <v>2018</v>
      </c>
      <c r="J509" s="670" t="s">
        <v>1667</v>
      </c>
      <c r="K509" s="670" t="s">
        <v>1667</v>
      </c>
      <c r="L509" s="670" t="s">
        <v>1667</v>
      </c>
      <c r="M509" s="670" t="s">
        <v>1667</v>
      </c>
      <c r="N509" s="670" t="s">
        <v>1667</v>
      </c>
      <c r="O509" s="670" t="s">
        <v>1667</v>
      </c>
      <c r="P509" s="671" t="s">
        <v>1667</v>
      </c>
      <c r="Q509" s="106"/>
      <c r="R509" s="258"/>
      <c r="S509" s="259"/>
      <c r="T509" s="259"/>
      <c r="U509" s="259"/>
      <c r="V509" s="259"/>
      <c r="W509" s="259"/>
      <c r="X509" s="259"/>
      <c r="Y509" s="259"/>
      <c r="Z509" s="260"/>
    </row>
    <row r="510" spans="1:26" s="1" customFormat="1" ht="21.75" customHeight="1" x14ac:dyDescent="0.2">
      <c r="A510" s="5"/>
      <c r="B510" s="101" t="s">
        <v>2625</v>
      </c>
      <c r="C510" s="574" t="s">
        <v>411</v>
      </c>
      <c r="D510" s="575"/>
      <c r="E510" s="575"/>
      <c r="F510" s="575"/>
      <c r="G510" s="576"/>
      <c r="H510" s="114"/>
      <c r="I510" s="678"/>
      <c r="J510" s="679"/>
      <c r="K510" s="679"/>
      <c r="L510" s="679"/>
      <c r="M510" s="679"/>
      <c r="N510" s="679"/>
      <c r="O510" s="679"/>
      <c r="P510" s="680"/>
      <c r="Q510" s="106"/>
      <c r="R510" s="675"/>
      <c r="S510" s="676"/>
      <c r="T510" s="676"/>
      <c r="U510" s="676"/>
      <c r="V510" s="676"/>
      <c r="W510" s="676"/>
      <c r="X510" s="676"/>
      <c r="Y510" s="676"/>
      <c r="Z510" s="677"/>
    </row>
    <row r="511" spans="1:26" s="1" customFormat="1" ht="20.25" customHeight="1" x14ac:dyDescent="0.2">
      <c r="A511" s="5"/>
      <c r="B511" s="102" t="s">
        <v>2626</v>
      </c>
      <c r="C511" s="573" t="s">
        <v>1668</v>
      </c>
      <c r="D511" s="560"/>
      <c r="E511" s="560"/>
      <c r="F511" s="560"/>
      <c r="G511" s="672"/>
      <c r="H511" s="114"/>
      <c r="I511" s="678"/>
      <c r="J511" s="679"/>
      <c r="K511" s="679"/>
      <c r="L511" s="679"/>
      <c r="M511" s="679"/>
      <c r="N511" s="679"/>
      <c r="O511" s="679"/>
      <c r="P511" s="680"/>
      <c r="Q511" s="106"/>
      <c r="R511" s="258"/>
      <c r="S511" s="259"/>
      <c r="T511" s="259"/>
      <c r="U511" s="259"/>
      <c r="V511" s="259"/>
      <c r="W511" s="259"/>
      <c r="X511" s="259"/>
      <c r="Y511" s="259"/>
      <c r="Z511" s="260"/>
    </row>
    <row r="512" spans="1:26" s="1" customFormat="1" ht="31.5" customHeight="1" x14ac:dyDescent="0.2">
      <c r="A512" s="5"/>
      <c r="B512" s="102" t="s">
        <v>55</v>
      </c>
      <c r="C512" s="573" t="s">
        <v>3296</v>
      </c>
      <c r="D512" s="560"/>
      <c r="E512" s="560"/>
      <c r="F512" s="560"/>
      <c r="G512" s="672"/>
      <c r="H512" s="44"/>
      <c r="I512" s="669" t="s">
        <v>1669</v>
      </c>
      <c r="J512" s="670" t="s">
        <v>1669</v>
      </c>
      <c r="K512" s="670" t="s">
        <v>1669</v>
      </c>
      <c r="L512" s="670" t="s">
        <v>1669</v>
      </c>
      <c r="M512" s="670" t="s">
        <v>1669</v>
      </c>
      <c r="N512" s="670" t="s">
        <v>1669</v>
      </c>
      <c r="O512" s="670" t="s">
        <v>1669</v>
      </c>
      <c r="P512" s="671" t="s">
        <v>1669</v>
      </c>
      <c r="Q512" s="104">
        <v>1</v>
      </c>
      <c r="R512" s="258"/>
      <c r="S512" s="259"/>
      <c r="T512" s="259"/>
      <c r="U512" s="259"/>
      <c r="V512" s="259"/>
      <c r="W512" s="259"/>
      <c r="X512" s="259"/>
      <c r="Y512" s="259"/>
      <c r="Z512" s="260"/>
    </row>
    <row r="513" spans="1:26" s="1" customFormat="1" ht="21" customHeight="1" x14ac:dyDescent="0.2">
      <c r="A513" s="5"/>
      <c r="B513" s="102" t="s">
        <v>58</v>
      </c>
      <c r="C513" s="573" t="s">
        <v>3297</v>
      </c>
      <c r="D513" s="560"/>
      <c r="E513" s="560"/>
      <c r="F513" s="560"/>
      <c r="G513" s="672"/>
      <c r="H513" s="44"/>
      <c r="I513" s="669" t="s">
        <v>444</v>
      </c>
      <c r="J513" s="670" t="s">
        <v>1425</v>
      </c>
      <c r="K513" s="670" t="s">
        <v>1425</v>
      </c>
      <c r="L513" s="670" t="s">
        <v>1425</v>
      </c>
      <c r="M513" s="670" t="s">
        <v>1425</v>
      </c>
      <c r="N513" s="670" t="s">
        <v>1425</v>
      </c>
      <c r="O513" s="670" t="s">
        <v>1425</v>
      </c>
      <c r="P513" s="671" t="s">
        <v>1425</v>
      </c>
      <c r="Q513" s="104">
        <v>1</v>
      </c>
      <c r="R513" s="258"/>
      <c r="S513" s="259"/>
      <c r="T513" s="259"/>
      <c r="U513" s="259"/>
      <c r="V513" s="259"/>
      <c r="W513" s="259"/>
      <c r="X513" s="259"/>
      <c r="Y513" s="259"/>
      <c r="Z513" s="260"/>
    </row>
    <row r="514" spans="1:26" s="1" customFormat="1" ht="21" customHeight="1" x14ac:dyDescent="0.2">
      <c r="A514" s="5"/>
      <c r="B514" s="102" t="s">
        <v>59</v>
      </c>
      <c r="C514" s="573" t="s">
        <v>3298</v>
      </c>
      <c r="D514" s="560"/>
      <c r="E514" s="560"/>
      <c r="F514" s="560"/>
      <c r="G514" s="672"/>
      <c r="H514" s="44"/>
      <c r="I514" s="669" t="s">
        <v>444</v>
      </c>
      <c r="J514" s="670" t="s">
        <v>1425</v>
      </c>
      <c r="K514" s="670" t="s">
        <v>1425</v>
      </c>
      <c r="L514" s="670" t="s">
        <v>1425</v>
      </c>
      <c r="M514" s="670" t="s">
        <v>1425</v>
      </c>
      <c r="N514" s="670" t="s">
        <v>1425</v>
      </c>
      <c r="O514" s="670" t="s">
        <v>1425</v>
      </c>
      <c r="P514" s="671" t="s">
        <v>1425</v>
      </c>
      <c r="Q514" s="104">
        <v>1</v>
      </c>
      <c r="R514" s="258"/>
      <c r="S514" s="259"/>
      <c r="T514" s="259"/>
      <c r="U514" s="259"/>
      <c r="V514" s="259"/>
      <c r="W514" s="259"/>
      <c r="X514" s="259"/>
      <c r="Y514" s="259"/>
      <c r="Z514" s="260"/>
    </row>
    <row r="515" spans="1:26" s="1" customFormat="1" ht="21" customHeight="1" x14ac:dyDescent="0.2">
      <c r="A515" s="5"/>
      <c r="B515" s="102" t="s">
        <v>61</v>
      </c>
      <c r="C515" s="573" t="s">
        <v>3299</v>
      </c>
      <c r="D515" s="560"/>
      <c r="E515" s="560"/>
      <c r="F515" s="560"/>
      <c r="G515" s="672"/>
      <c r="H515" s="44"/>
      <c r="I515" s="669" t="s">
        <v>1670</v>
      </c>
      <c r="J515" s="670" t="s">
        <v>1670</v>
      </c>
      <c r="K515" s="670" t="s">
        <v>1670</v>
      </c>
      <c r="L515" s="670" t="s">
        <v>1670</v>
      </c>
      <c r="M515" s="670" t="s">
        <v>1670</v>
      </c>
      <c r="N515" s="670" t="s">
        <v>1670</v>
      </c>
      <c r="O515" s="670" t="s">
        <v>1670</v>
      </c>
      <c r="P515" s="671" t="s">
        <v>1670</v>
      </c>
      <c r="Q515" s="104">
        <v>1</v>
      </c>
      <c r="R515" s="258"/>
      <c r="S515" s="259"/>
      <c r="T515" s="259"/>
      <c r="U515" s="259"/>
      <c r="V515" s="259"/>
      <c r="W515" s="259"/>
      <c r="X515" s="259"/>
      <c r="Y515" s="259"/>
      <c r="Z515" s="260"/>
    </row>
    <row r="516" spans="1:26" s="1" customFormat="1" ht="21" customHeight="1" x14ac:dyDescent="0.2">
      <c r="A516" s="5"/>
      <c r="B516" s="102" t="s">
        <v>63</v>
      </c>
      <c r="C516" s="573" t="s">
        <v>3300</v>
      </c>
      <c r="D516" s="560"/>
      <c r="E516" s="560"/>
      <c r="F516" s="560"/>
      <c r="G516" s="672"/>
      <c r="H516" s="44"/>
      <c r="I516" s="669" t="s">
        <v>444</v>
      </c>
      <c r="J516" s="670" t="s">
        <v>1425</v>
      </c>
      <c r="K516" s="670" t="s">
        <v>1425</v>
      </c>
      <c r="L516" s="670" t="s">
        <v>1425</v>
      </c>
      <c r="M516" s="670" t="s">
        <v>1425</v>
      </c>
      <c r="N516" s="670" t="s">
        <v>1425</v>
      </c>
      <c r="O516" s="670" t="s">
        <v>1425</v>
      </c>
      <c r="P516" s="671" t="s">
        <v>1425</v>
      </c>
      <c r="Q516" s="104">
        <v>1</v>
      </c>
      <c r="R516" s="258"/>
      <c r="S516" s="259"/>
      <c r="T516" s="259"/>
      <c r="U516" s="259"/>
      <c r="V516" s="259"/>
      <c r="W516" s="259"/>
      <c r="X516" s="259"/>
      <c r="Y516" s="259"/>
      <c r="Z516" s="260"/>
    </row>
    <row r="517" spans="1:26" s="1" customFormat="1" ht="21" customHeight="1" x14ac:dyDescent="0.2">
      <c r="A517" s="5"/>
      <c r="B517" s="102" t="s">
        <v>65</v>
      </c>
      <c r="C517" s="573" t="s">
        <v>3301</v>
      </c>
      <c r="D517" s="560"/>
      <c r="E517" s="560"/>
      <c r="F517" s="560"/>
      <c r="G517" s="672"/>
      <c r="H517" s="44"/>
      <c r="I517" s="669" t="s">
        <v>444</v>
      </c>
      <c r="J517" s="670" t="s">
        <v>1425</v>
      </c>
      <c r="K517" s="670" t="s">
        <v>1425</v>
      </c>
      <c r="L517" s="670" t="s">
        <v>1425</v>
      </c>
      <c r="M517" s="670" t="s">
        <v>1425</v>
      </c>
      <c r="N517" s="670" t="s">
        <v>1425</v>
      </c>
      <c r="O517" s="670" t="s">
        <v>1425</v>
      </c>
      <c r="P517" s="671" t="s">
        <v>1425</v>
      </c>
      <c r="Q517" s="104">
        <v>1</v>
      </c>
      <c r="R517" s="258"/>
      <c r="S517" s="259"/>
      <c r="T517" s="259"/>
      <c r="U517" s="259"/>
      <c r="V517" s="259"/>
      <c r="W517" s="259"/>
      <c r="X517" s="259"/>
      <c r="Y517" s="259"/>
      <c r="Z517" s="260"/>
    </row>
    <row r="518" spans="1:26" s="1" customFormat="1" ht="21" customHeight="1" x14ac:dyDescent="0.2">
      <c r="A518" s="5"/>
      <c r="B518" s="102" t="s">
        <v>2627</v>
      </c>
      <c r="C518" s="573" t="s">
        <v>1671</v>
      </c>
      <c r="D518" s="560"/>
      <c r="E518" s="560"/>
      <c r="F518" s="560"/>
      <c r="G518" s="672"/>
      <c r="H518" s="44"/>
      <c r="I518" s="669" t="s">
        <v>1672</v>
      </c>
      <c r="J518" s="670" t="s">
        <v>1672</v>
      </c>
      <c r="K518" s="670" t="s">
        <v>1672</v>
      </c>
      <c r="L518" s="670" t="s">
        <v>1672</v>
      </c>
      <c r="M518" s="670" t="s">
        <v>1672</v>
      </c>
      <c r="N518" s="670" t="s">
        <v>1672</v>
      </c>
      <c r="O518" s="670" t="s">
        <v>1672</v>
      </c>
      <c r="P518" s="671" t="s">
        <v>1672</v>
      </c>
      <c r="Q518" s="104">
        <v>1</v>
      </c>
      <c r="R518" s="258"/>
      <c r="S518" s="259"/>
      <c r="T518" s="259"/>
      <c r="U518" s="259"/>
      <c r="V518" s="259"/>
      <c r="W518" s="259"/>
      <c r="X518" s="259"/>
      <c r="Y518" s="259"/>
      <c r="Z518" s="260"/>
    </row>
    <row r="519" spans="1:26" s="1" customFormat="1" ht="21.75" customHeight="1" x14ac:dyDescent="0.2">
      <c r="A519" s="5"/>
      <c r="B519" s="102" t="s">
        <v>2628</v>
      </c>
      <c r="C519" s="573" t="s">
        <v>1673</v>
      </c>
      <c r="D519" s="560"/>
      <c r="E519" s="560"/>
      <c r="F519" s="560"/>
      <c r="G519" s="672"/>
      <c r="H519" s="44"/>
      <c r="I519" s="669" t="s">
        <v>1672</v>
      </c>
      <c r="J519" s="670" t="s">
        <v>1672</v>
      </c>
      <c r="K519" s="670" t="s">
        <v>1672</v>
      </c>
      <c r="L519" s="670" t="s">
        <v>1672</v>
      </c>
      <c r="M519" s="670" t="s">
        <v>1672</v>
      </c>
      <c r="N519" s="670" t="s">
        <v>1672</v>
      </c>
      <c r="O519" s="670" t="s">
        <v>1672</v>
      </c>
      <c r="P519" s="671" t="s">
        <v>1672</v>
      </c>
      <c r="Q519" s="104">
        <v>1</v>
      </c>
      <c r="R519" s="258"/>
      <c r="S519" s="259"/>
      <c r="T519" s="259"/>
      <c r="U519" s="259"/>
      <c r="V519" s="259"/>
      <c r="W519" s="259"/>
      <c r="X519" s="259"/>
      <c r="Y519" s="259"/>
      <c r="Z519" s="260"/>
    </row>
    <row r="520" spans="1:26" s="1" customFormat="1" ht="21" customHeight="1" x14ac:dyDescent="0.2">
      <c r="A520" s="5"/>
      <c r="B520" s="102" t="s">
        <v>2629</v>
      </c>
      <c r="C520" s="573" t="s">
        <v>1674</v>
      </c>
      <c r="D520" s="560"/>
      <c r="E520" s="560"/>
      <c r="F520" s="560"/>
      <c r="G520" s="672"/>
      <c r="H520" s="44"/>
      <c r="I520" s="669" t="s">
        <v>1672</v>
      </c>
      <c r="J520" s="670" t="s">
        <v>1672</v>
      </c>
      <c r="K520" s="670" t="s">
        <v>1672</v>
      </c>
      <c r="L520" s="670" t="s">
        <v>1672</v>
      </c>
      <c r="M520" s="670" t="s">
        <v>1672</v>
      </c>
      <c r="N520" s="670" t="s">
        <v>1672</v>
      </c>
      <c r="O520" s="670" t="s">
        <v>1672</v>
      </c>
      <c r="P520" s="671" t="s">
        <v>1672</v>
      </c>
      <c r="Q520" s="104">
        <v>1</v>
      </c>
      <c r="R520" s="258"/>
      <c r="S520" s="259"/>
      <c r="T520" s="259"/>
      <c r="U520" s="259"/>
      <c r="V520" s="259"/>
      <c r="W520" s="259"/>
      <c r="X520" s="259"/>
      <c r="Y520" s="259"/>
      <c r="Z520" s="260"/>
    </row>
    <row r="521" spans="1:26" s="1" customFormat="1" ht="33.75" customHeight="1" x14ac:dyDescent="0.2">
      <c r="A521" s="5"/>
      <c r="B521" s="102" t="s">
        <v>2630</v>
      </c>
      <c r="C521" s="573" t="s">
        <v>3390</v>
      </c>
      <c r="D521" s="560"/>
      <c r="E521" s="560"/>
      <c r="F521" s="560"/>
      <c r="G521" s="672"/>
      <c r="H521" s="44"/>
      <c r="I521" s="669" t="s">
        <v>2019</v>
      </c>
      <c r="J521" s="670" t="s">
        <v>1675</v>
      </c>
      <c r="K521" s="670" t="s">
        <v>1675</v>
      </c>
      <c r="L521" s="670" t="s">
        <v>1675</v>
      </c>
      <c r="M521" s="670" t="s">
        <v>1675</v>
      </c>
      <c r="N521" s="670" t="s">
        <v>1675</v>
      </c>
      <c r="O521" s="670" t="s">
        <v>1675</v>
      </c>
      <c r="P521" s="671" t="s">
        <v>1675</v>
      </c>
      <c r="Q521" s="104">
        <v>1</v>
      </c>
      <c r="R521" s="258"/>
      <c r="S521" s="259"/>
      <c r="T521" s="259"/>
      <c r="U521" s="259"/>
      <c r="V521" s="259"/>
      <c r="W521" s="259"/>
      <c r="X521" s="259"/>
      <c r="Y521" s="259"/>
      <c r="Z521" s="260"/>
    </row>
    <row r="522" spans="1:26" s="1" customFormat="1" ht="32.25" customHeight="1" x14ac:dyDescent="0.2">
      <c r="A522" s="5"/>
      <c r="B522" s="102" t="s">
        <v>2631</v>
      </c>
      <c r="C522" s="573" t="s">
        <v>1676</v>
      </c>
      <c r="D522" s="560"/>
      <c r="E522" s="560"/>
      <c r="F522" s="560"/>
      <c r="G522" s="672"/>
      <c r="H522" s="44"/>
      <c r="I522" s="669" t="s">
        <v>3302</v>
      </c>
      <c r="J522" s="670" t="s">
        <v>1677</v>
      </c>
      <c r="K522" s="670" t="s">
        <v>1677</v>
      </c>
      <c r="L522" s="670" t="s">
        <v>1677</v>
      </c>
      <c r="M522" s="670" t="s">
        <v>1677</v>
      </c>
      <c r="N522" s="670" t="s">
        <v>1677</v>
      </c>
      <c r="O522" s="670" t="s">
        <v>1677</v>
      </c>
      <c r="P522" s="671" t="s">
        <v>1677</v>
      </c>
      <c r="Q522" s="104">
        <v>1</v>
      </c>
      <c r="R522" s="258"/>
      <c r="S522" s="259"/>
      <c r="T522" s="259"/>
      <c r="U522" s="259"/>
      <c r="V522" s="259"/>
      <c r="W522" s="259"/>
      <c r="X522" s="259"/>
      <c r="Y522" s="259"/>
      <c r="Z522" s="260"/>
    </row>
    <row r="523" spans="1:26" s="1" customFormat="1" ht="21" customHeight="1" x14ac:dyDescent="0.2">
      <c r="A523" s="5"/>
      <c r="B523" s="102" t="s">
        <v>2632</v>
      </c>
      <c r="C523" s="573" t="s">
        <v>1678</v>
      </c>
      <c r="D523" s="560"/>
      <c r="E523" s="560"/>
      <c r="F523" s="560"/>
      <c r="G523" s="672"/>
      <c r="H523" s="44"/>
      <c r="I523" s="669" t="s">
        <v>1679</v>
      </c>
      <c r="J523" s="670" t="s">
        <v>1679</v>
      </c>
      <c r="K523" s="670" t="s">
        <v>1679</v>
      </c>
      <c r="L523" s="670" t="s">
        <v>1679</v>
      </c>
      <c r="M523" s="670" t="s">
        <v>1679</v>
      </c>
      <c r="N523" s="670" t="s">
        <v>1679</v>
      </c>
      <c r="O523" s="670" t="s">
        <v>1679</v>
      </c>
      <c r="P523" s="671" t="s">
        <v>1679</v>
      </c>
      <c r="Q523" s="104">
        <v>1</v>
      </c>
      <c r="R523" s="258"/>
      <c r="S523" s="259"/>
      <c r="T523" s="259"/>
      <c r="U523" s="259"/>
      <c r="V523" s="259"/>
      <c r="W523" s="259"/>
      <c r="X523" s="259"/>
      <c r="Y523" s="259"/>
      <c r="Z523" s="260"/>
    </row>
    <row r="524" spans="1:26" s="1" customFormat="1" ht="30.75" customHeight="1" x14ac:dyDescent="0.2">
      <c r="A524" s="5"/>
      <c r="B524" s="102" t="s">
        <v>2633</v>
      </c>
      <c r="C524" s="573" t="s">
        <v>1680</v>
      </c>
      <c r="D524" s="560"/>
      <c r="E524" s="560"/>
      <c r="F524" s="560"/>
      <c r="G524" s="672"/>
      <c r="H524" s="44" t="s">
        <v>57</v>
      </c>
      <c r="I524" s="669" t="s">
        <v>1681</v>
      </c>
      <c r="J524" s="670" t="s">
        <v>1681</v>
      </c>
      <c r="K524" s="670" t="s">
        <v>1681</v>
      </c>
      <c r="L524" s="670" t="s">
        <v>1681</v>
      </c>
      <c r="M524" s="670" t="s">
        <v>1681</v>
      </c>
      <c r="N524" s="670" t="s">
        <v>1681</v>
      </c>
      <c r="O524" s="670" t="s">
        <v>1681</v>
      </c>
      <c r="P524" s="671" t="s">
        <v>1681</v>
      </c>
      <c r="Q524" s="104">
        <v>1</v>
      </c>
      <c r="R524" s="258"/>
      <c r="S524" s="259"/>
      <c r="T524" s="259"/>
      <c r="U524" s="259"/>
      <c r="V524" s="259"/>
      <c r="W524" s="259"/>
      <c r="X524" s="259"/>
      <c r="Y524" s="259"/>
      <c r="Z524" s="260"/>
    </row>
    <row r="525" spans="1:26" s="1" customFormat="1" ht="21" customHeight="1" x14ac:dyDescent="0.2">
      <c r="A525" s="5"/>
      <c r="B525" s="102" t="s">
        <v>2634</v>
      </c>
      <c r="C525" s="573" t="s">
        <v>3364</v>
      </c>
      <c r="D525" s="560"/>
      <c r="E525" s="560"/>
      <c r="F525" s="560"/>
      <c r="G525" s="672"/>
      <c r="H525" s="44"/>
      <c r="I525" s="669" t="s">
        <v>1682</v>
      </c>
      <c r="J525" s="670" t="s">
        <v>1682</v>
      </c>
      <c r="K525" s="670" t="s">
        <v>1682</v>
      </c>
      <c r="L525" s="670" t="s">
        <v>1682</v>
      </c>
      <c r="M525" s="670" t="s">
        <v>1682</v>
      </c>
      <c r="N525" s="670" t="s">
        <v>1682</v>
      </c>
      <c r="O525" s="670" t="s">
        <v>1682</v>
      </c>
      <c r="P525" s="671" t="s">
        <v>1682</v>
      </c>
      <c r="Q525" s="104">
        <v>1</v>
      </c>
      <c r="R525" s="258"/>
      <c r="S525" s="259"/>
      <c r="T525" s="259"/>
      <c r="U525" s="259"/>
      <c r="V525" s="259"/>
      <c r="W525" s="259"/>
      <c r="X525" s="259"/>
      <c r="Y525" s="259"/>
      <c r="Z525" s="260"/>
    </row>
    <row r="526" spans="1:26" s="1" customFormat="1" ht="35.25" customHeight="1" x14ac:dyDescent="0.2">
      <c r="A526" s="5"/>
      <c r="B526" s="102" t="s">
        <v>2635</v>
      </c>
      <c r="C526" s="573" t="s">
        <v>1683</v>
      </c>
      <c r="D526" s="560"/>
      <c r="E526" s="560"/>
      <c r="F526" s="560"/>
      <c r="G526" s="672"/>
      <c r="H526" s="44"/>
      <c r="I526" s="669" t="s">
        <v>1684</v>
      </c>
      <c r="J526" s="670" t="s">
        <v>1684</v>
      </c>
      <c r="K526" s="670" t="s">
        <v>1684</v>
      </c>
      <c r="L526" s="670" t="s">
        <v>1684</v>
      </c>
      <c r="M526" s="670" t="s">
        <v>1684</v>
      </c>
      <c r="N526" s="670" t="s">
        <v>1684</v>
      </c>
      <c r="O526" s="670" t="s">
        <v>1684</v>
      </c>
      <c r="P526" s="671" t="s">
        <v>1684</v>
      </c>
      <c r="Q526" s="104">
        <v>1</v>
      </c>
      <c r="R526" s="258"/>
      <c r="S526" s="259"/>
      <c r="T526" s="259"/>
      <c r="U526" s="259"/>
      <c r="V526" s="259"/>
      <c r="W526" s="259"/>
      <c r="X526" s="259"/>
      <c r="Y526" s="259"/>
      <c r="Z526" s="260"/>
    </row>
    <row r="527" spans="1:26" s="1" customFormat="1" ht="21" customHeight="1" x14ac:dyDescent="0.2">
      <c r="A527" s="5"/>
      <c r="B527" s="102" t="s">
        <v>2636</v>
      </c>
      <c r="C527" s="573" t="s">
        <v>3303</v>
      </c>
      <c r="D527" s="560"/>
      <c r="E527" s="560"/>
      <c r="F527" s="560"/>
      <c r="G527" s="672"/>
      <c r="H527" s="44"/>
      <c r="I527" s="669" t="s">
        <v>1672</v>
      </c>
      <c r="J527" s="670" t="s">
        <v>1672</v>
      </c>
      <c r="K527" s="670" t="s">
        <v>1672</v>
      </c>
      <c r="L527" s="670" t="s">
        <v>1672</v>
      </c>
      <c r="M527" s="670" t="s">
        <v>1672</v>
      </c>
      <c r="N527" s="670" t="s">
        <v>1672</v>
      </c>
      <c r="O527" s="670" t="s">
        <v>1672</v>
      </c>
      <c r="P527" s="671" t="s">
        <v>1672</v>
      </c>
      <c r="Q527" s="104">
        <v>1</v>
      </c>
      <c r="R527" s="258"/>
      <c r="S527" s="259"/>
      <c r="T527" s="259"/>
      <c r="U527" s="259"/>
      <c r="V527" s="259"/>
      <c r="W527" s="259"/>
      <c r="X527" s="259"/>
      <c r="Y527" s="259"/>
      <c r="Z527" s="260"/>
    </row>
    <row r="528" spans="1:26" s="1" customFormat="1" ht="21" customHeight="1" x14ac:dyDescent="0.2">
      <c r="A528" s="5"/>
      <c r="B528" s="102" t="s">
        <v>2637</v>
      </c>
      <c r="C528" s="573" t="s">
        <v>1685</v>
      </c>
      <c r="D528" s="560"/>
      <c r="E528" s="560"/>
      <c r="F528" s="560"/>
      <c r="G528" s="672"/>
      <c r="H528" s="44" t="s">
        <v>57</v>
      </c>
      <c r="I528" s="669" t="s">
        <v>1686</v>
      </c>
      <c r="J528" s="670" t="s">
        <v>1686</v>
      </c>
      <c r="K528" s="670" t="s">
        <v>1686</v>
      </c>
      <c r="L528" s="670" t="s">
        <v>1686</v>
      </c>
      <c r="M528" s="670" t="s">
        <v>1686</v>
      </c>
      <c r="N528" s="670" t="s">
        <v>1686</v>
      </c>
      <c r="O528" s="670" t="s">
        <v>1686</v>
      </c>
      <c r="P528" s="671" t="s">
        <v>1686</v>
      </c>
      <c r="Q528" s="104">
        <v>1</v>
      </c>
      <c r="R528" s="258"/>
      <c r="S528" s="259"/>
      <c r="T528" s="259"/>
      <c r="U528" s="259"/>
      <c r="V528" s="259"/>
      <c r="W528" s="259"/>
      <c r="X528" s="259"/>
      <c r="Y528" s="259"/>
      <c r="Z528" s="260"/>
    </row>
    <row r="529" spans="1:26" s="1" customFormat="1" ht="36" customHeight="1" x14ac:dyDescent="0.2">
      <c r="A529" s="5"/>
      <c r="B529" s="102" t="s">
        <v>2638</v>
      </c>
      <c r="C529" s="573" t="s">
        <v>2020</v>
      </c>
      <c r="D529" s="560"/>
      <c r="E529" s="560"/>
      <c r="F529" s="560"/>
      <c r="G529" s="672"/>
      <c r="H529" s="44"/>
      <c r="I529" s="669" t="s">
        <v>2021</v>
      </c>
      <c r="J529" s="670" t="s">
        <v>1687</v>
      </c>
      <c r="K529" s="670" t="s">
        <v>1687</v>
      </c>
      <c r="L529" s="670" t="s">
        <v>1687</v>
      </c>
      <c r="M529" s="670" t="s">
        <v>1687</v>
      </c>
      <c r="N529" s="670" t="s">
        <v>1687</v>
      </c>
      <c r="O529" s="670" t="s">
        <v>1687</v>
      </c>
      <c r="P529" s="671" t="s">
        <v>1687</v>
      </c>
      <c r="Q529" s="104">
        <v>1</v>
      </c>
      <c r="R529" s="258"/>
      <c r="S529" s="259"/>
      <c r="T529" s="259"/>
      <c r="U529" s="259"/>
      <c r="V529" s="259"/>
      <c r="W529" s="259"/>
      <c r="X529" s="259"/>
      <c r="Y529" s="259"/>
      <c r="Z529" s="260"/>
    </row>
    <row r="530" spans="1:26" s="1" customFormat="1" ht="75.75" customHeight="1" x14ac:dyDescent="0.2">
      <c r="A530" s="5"/>
      <c r="B530" s="102" t="s">
        <v>2639</v>
      </c>
      <c r="C530" s="573" t="s">
        <v>1688</v>
      </c>
      <c r="D530" s="560"/>
      <c r="E530" s="560"/>
      <c r="F530" s="560"/>
      <c r="G530" s="672"/>
      <c r="H530" s="44"/>
      <c r="I530" s="669" t="s">
        <v>1689</v>
      </c>
      <c r="J530" s="670" t="s">
        <v>1690</v>
      </c>
      <c r="K530" s="670" t="s">
        <v>1690</v>
      </c>
      <c r="L530" s="670" t="s">
        <v>1690</v>
      </c>
      <c r="M530" s="670" t="s">
        <v>1690</v>
      </c>
      <c r="N530" s="670" t="s">
        <v>1690</v>
      </c>
      <c r="O530" s="670" t="s">
        <v>1690</v>
      </c>
      <c r="P530" s="671" t="s">
        <v>1690</v>
      </c>
      <c r="Q530" s="104">
        <v>1</v>
      </c>
      <c r="R530" s="258"/>
      <c r="S530" s="259"/>
      <c r="T530" s="259"/>
      <c r="U530" s="259"/>
      <c r="V530" s="259"/>
      <c r="W530" s="259"/>
      <c r="X530" s="259"/>
      <c r="Y530" s="259"/>
      <c r="Z530" s="260"/>
    </row>
    <row r="531" spans="1:26" s="1" customFormat="1" ht="21" customHeight="1" x14ac:dyDescent="0.2">
      <c r="A531" s="5"/>
      <c r="B531" s="102" t="s">
        <v>2640</v>
      </c>
      <c r="C531" s="573" t="s">
        <v>1691</v>
      </c>
      <c r="D531" s="560"/>
      <c r="E531" s="560"/>
      <c r="F531" s="560"/>
      <c r="G531" s="672"/>
      <c r="H531" s="44" t="s">
        <v>57</v>
      </c>
      <c r="I531" s="669" t="s">
        <v>1692</v>
      </c>
      <c r="J531" s="670" t="s">
        <v>1692</v>
      </c>
      <c r="K531" s="670" t="s">
        <v>1692</v>
      </c>
      <c r="L531" s="670" t="s">
        <v>1692</v>
      </c>
      <c r="M531" s="670" t="s">
        <v>1692</v>
      </c>
      <c r="N531" s="670" t="s">
        <v>1692</v>
      </c>
      <c r="O531" s="670" t="s">
        <v>1692</v>
      </c>
      <c r="P531" s="671" t="s">
        <v>1692</v>
      </c>
      <c r="Q531" s="104">
        <v>1</v>
      </c>
      <c r="R531" s="258"/>
      <c r="S531" s="259"/>
      <c r="T531" s="259"/>
      <c r="U531" s="259"/>
      <c r="V531" s="259"/>
      <c r="W531" s="259"/>
      <c r="X531" s="259"/>
      <c r="Y531" s="259"/>
      <c r="Z531" s="260"/>
    </row>
    <row r="532" spans="1:26" s="1" customFormat="1" ht="21" customHeight="1" x14ac:dyDescent="0.2">
      <c r="A532" s="5"/>
      <c r="B532" s="102" t="s">
        <v>2641</v>
      </c>
      <c r="C532" s="573" t="s">
        <v>1693</v>
      </c>
      <c r="D532" s="560"/>
      <c r="E532" s="560"/>
      <c r="F532" s="560"/>
      <c r="G532" s="672"/>
      <c r="H532" s="44" t="s">
        <v>57</v>
      </c>
      <c r="I532" s="669" t="s">
        <v>1672</v>
      </c>
      <c r="J532" s="670" t="s">
        <v>1672</v>
      </c>
      <c r="K532" s="670" t="s">
        <v>1672</v>
      </c>
      <c r="L532" s="670" t="s">
        <v>1672</v>
      </c>
      <c r="M532" s="670" t="s">
        <v>1672</v>
      </c>
      <c r="N532" s="670" t="s">
        <v>1672</v>
      </c>
      <c r="O532" s="670" t="s">
        <v>1672</v>
      </c>
      <c r="P532" s="671" t="s">
        <v>1672</v>
      </c>
      <c r="Q532" s="104">
        <v>1</v>
      </c>
      <c r="R532" s="258"/>
      <c r="S532" s="259"/>
      <c r="T532" s="259"/>
      <c r="U532" s="259"/>
      <c r="V532" s="259"/>
      <c r="W532" s="259"/>
      <c r="X532" s="259"/>
      <c r="Y532" s="259"/>
      <c r="Z532" s="260"/>
    </row>
    <row r="533" spans="1:26" s="1" customFormat="1" ht="33" customHeight="1" x14ac:dyDescent="0.2">
      <c r="A533" s="5"/>
      <c r="B533" s="102" t="s">
        <v>2642</v>
      </c>
      <c r="C533" s="573" t="s">
        <v>2847</v>
      </c>
      <c r="D533" s="560"/>
      <c r="E533" s="560"/>
      <c r="F533" s="560"/>
      <c r="G533" s="672"/>
      <c r="H533" s="44"/>
      <c r="I533" s="669" t="s">
        <v>1694</v>
      </c>
      <c r="J533" s="670" t="s">
        <v>1694</v>
      </c>
      <c r="K533" s="670" t="s">
        <v>1694</v>
      </c>
      <c r="L533" s="670" t="s">
        <v>1694</v>
      </c>
      <c r="M533" s="670" t="s">
        <v>1694</v>
      </c>
      <c r="N533" s="670" t="s">
        <v>1694</v>
      </c>
      <c r="O533" s="670" t="s">
        <v>1694</v>
      </c>
      <c r="P533" s="671" t="s">
        <v>1694</v>
      </c>
      <c r="Q533" s="104">
        <v>1</v>
      </c>
      <c r="R533" s="258"/>
      <c r="S533" s="259"/>
      <c r="T533" s="259"/>
      <c r="U533" s="259"/>
      <c r="V533" s="259"/>
      <c r="W533" s="259"/>
      <c r="X533" s="259"/>
      <c r="Y533" s="259"/>
      <c r="Z533" s="260"/>
    </row>
    <row r="534" spans="1:26" s="1" customFormat="1" ht="21" customHeight="1" x14ac:dyDescent="0.2">
      <c r="A534" s="5"/>
      <c r="B534" s="102" t="s">
        <v>2643</v>
      </c>
      <c r="C534" s="573" t="s">
        <v>3304</v>
      </c>
      <c r="D534" s="560"/>
      <c r="E534" s="560"/>
      <c r="F534" s="560"/>
      <c r="G534" s="672"/>
      <c r="H534" s="44"/>
      <c r="I534" s="669" t="s">
        <v>1695</v>
      </c>
      <c r="J534" s="670" t="s">
        <v>1695</v>
      </c>
      <c r="K534" s="670" t="s">
        <v>1695</v>
      </c>
      <c r="L534" s="670" t="s">
        <v>1695</v>
      </c>
      <c r="M534" s="670" t="s">
        <v>1695</v>
      </c>
      <c r="N534" s="670" t="s">
        <v>1695</v>
      </c>
      <c r="O534" s="670" t="s">
        <v>1695</v>
      </c>
      <c r="P534" s="671" t="s">
        <v>1695</v>
      </c>
      <c r="Q534" s="104">
        <v>1</v>
      </c>
      <c r="R534" s="258"/>
      <c r="S534" s="259"/>
      <c r="T534" s="259"/>
      <c r="U534" s="259"/>
      <c r="V534" s="259"/>
      <c r="W534" s="259"/>
      <c r="X534" s="259"/>
      <c r="Y534" s="259"/>
      <c r="Z534" s="260"/>
    </row>
    <row r="535" spans="1:26" s="1" customFormat="1" ht="32.25" customHeight="1" x14ac:dyDescent="0.2">
      <c r="A535" s="5"/>
      <c r="B535" s="102" t="s">
        <v>2644</v>
      </c>
      <c r="C535" s="573" t="s">
        <v>3365</v>
      </c>
      <c r="D535" s="560"/>
      <c r="E535" s="560"/>
      <c r="F535" s="560"/>
      <c r="G535" s="672"/>
      <c r="H535" s="44" t="s">
        <v>57</v>
      </c>
      <c r="I535" s="669" t="s">
        <v>2022</v>
      </c>
      <c r="J535" s="670" t="s">
        <v>1696</v>
      </c>
      <c r="K535" s="670" t="s">
        <v>1696</v>
      </c>
      <c r="L535" s="670" t="s">
        <v>1696</v>
      </c>
      <c r="M535" s="670" t="s">
        <v>1696</v>
      </c>
      <c r="N535" s="670" t="s">
        <v>1696</v>
      </c>
      <c r="O535" s="670" t="s">
        <v>1696</v>
      </c>
      <c r="P535" s="671" t="s">
        <v>1696</v>
      </c>
      <c r="Q535" s="104">
        <v>1</v>
      </c>
      <c r="R535" s="258"/>
      <c r="S535" s="259"/>
      <c r="T535" s="259"/>
      <c r="U535" s="259"/>
      <c r="V535" s="259"/>
      <c r="W535" s="259"/>
      <c r="X535" s="259"/>
      <c r="Y535" s="259"/>
      <c r="Z535" s="260"/>
    </row>
    <row r="536" spans="1:26" s="1" customFormat="1" ht="32.25" customHeight="1" x14ac:dyDescent="0.2">
      <c r="A536" s="5"/>
      <c r="B536" s="102" t="s">
        <v>2645</v>
      </c>
      <c r="C536" s="573" t="s">
        <v>1697</v>
      </c>
      <c r="D536" s="560"/>
      <c r="E536" s="560"/>
      <c r="F536" s="560"/>
      <c r="G536" s="672"/>
      <c r="H536" s="44"/>
      <c r="I536" s="669" t="s">
        <v>1698</v>
      </c>
      <c r="J536" s="670" t="s">
        <v>1699</v>
      </c>
      <c r="K536" s="670" t="s">
        <v>1699</v>
      </c>
      <c r="L536" s="670" t="s">
        <v>1699</v>
      </c>
      <c r="M536" s="670" t="s">
        <v>1699</v>
      </c>
      <c r="N536" s="670" t="s">
        <v>1699</v>
      </c>
      <c r="O536" s="670" t="s">
        <v>1699</v>
      </c>
      <c r="P536" s="671" t="s">
        <v>1699</v>
      </c>
      <c r="Q536" s="104">
        <v>1</v>
      </c>
      <c r="R536" s="258"/>
      <c r="S536" s="259"/>
      <c r="T536" s="259"/>
      <c r="U536" s="259"/>
      <c r="V536" s="259"/>
      <c r="W536" s="259"/>
      <c r="X536" s="259"/>
      <c r="Y536" s="259"/>
      <c r="Z536" s="260"/>
    </row>
    <row r="537" spans="1:26" s="1" customFormat="1" ht="21" customHeight="1" x14ac:dyDescent="0.2">
      <c r="A537" s="5"/>
      <c r="B537" s="102" t="s">
        <v>2646</v>
      </c>
      <c r="C537" s="573" t="s">
        <v>1700</v>
      </c>
      <c r="D537" s="560"/>
      <c r="E537" s="560"/>
      <c r="F537" s="560"/>
      <c r="G537" s="672"/>
      <c r="H537" s="44"/>
      <c r="I537" s="669" t="s">
        <v>1701</v>
      </c>
      <c r="J537" s="670" t="s">
        <v>1701</v>
      </c>
      <c r="K537" s="670" t="s">
        <v>1701</v>
      </c>
      <c r="L537" s="670" t="s">
        <v>1701</v>
      </c>
      <c r="M537" s="670" t="s">
        <v>1701</v>
      </c>
      <c r="N537" s="670" t="s">
        <v>1701</v>
      </c>
      <c r="O537" s="670" t="s">
        <v>1701</v>
      </c>
      <c r="P537" s="671" t="s">
        <v>1701</v>
      </c>
      <c r="Q537" s="104">
        <v>1</v>
      </c>
      <c r="R537" s="258"/>
      <c r="S537" s="259"/>
      <c r="T537" s="259"/>
      <c r="U537" s="259"/>
      <c r="V537" s="259"/>
      <c r="W537" s="259"/>
      <c r="X537" s="259"/>
      <c r="Y537" s="259"/>
      <c r="Z537" s="260"/>
    </row>
    <row r="538" spans="1:26" s="1" customFormat="1" ht="21" customHeight="1" x14ac:dyDescent="0.2">
      <c r="A538" s="5"/>
      <c r="B538" s="102" t="s">
        <v>2647</v>
      </c>
      <c r="C538" s="573" t="s">
        <v>1702</v>
      </c>
      <c r="D538" s="560"/>
      <c r="E538" s="560"/>
      <c r="F538" s="560"/>
      <c r="G538" s="672"/>
      <c r="H538" s="44"/>
      <c r="I538" s="669" t="s">
        <v>1703</v>
      </c>
      <c r="J538" s="670" t="s">
        <v>1703</v>
      </c>
      <c r="K538" s="670" t="s">
        <v>1703</v>
      </c>
      <c r="L538" s="670" t="s">
        <v>1703</v>
      </c>
      <c r="M538" s="670" t="s">
        <v>1703</v>
      </c>
      <c r="N538" s="670" t="s">
        <v>1703</v>
      </c>
      <c r="O538" s="670" t="s">
        <v>1703</v>
      </c>
      <c r="P538" s="671" t="s">
        <v>1703</v>
      </c>
      <c r="Q538" s="104">
        <v>1</v>
      </c>
      <c r="R538" s="258"/>
      <c r="S538" s="259"/>
      <c r="T538" s="259"/>
      <c r="U538" s="259"/>
      <c r="V538" s="259"/>
      <c r="W538" s="259"/>
      <c r="X538" s="259"/>
      <c r="Y538" s="259"/>
      <c r="Z538" s="260"/>
    </row>
    <row r="539" spans="1:26" s="1" customFormat="1" ht="21" customHeight="1" x14ac:dyDescent="0.2">
      <c r="A539" s="5"/>
      <c r="B539" s="102" t="s">
        <v>2648</v>
      </c>
      <c r="C539" s="573" t="s">
        <v>1704</v>
      </c>
      <c r="D539" s="560"/>
      <c r="E539" s="560"/>
      <c r="F539" s="560"/>
      <c r="G539" s="672"/>
      <c r="H539" s="44"/>
      <c r="I539" s="669" t="s">
        <v>2023</v>
      </c>
      <c r="J539" s="670" t="s">
        <v>1485</v>
      </c>
      <c r="K539" s="670" t="s">
        <v>1485</v>
      </c>
      <c r="L539" s="670" t="s">
        <v>1485</v>
      </c>
      <c r="M539" s="670" t="s">
        <v>1485</v>
      </c>
      <c r="N539" s="670" t="s">
        <v>1485</v>
      </c>
      <c r="O539" s="670" t="s">
        <v>1485</v>
      </c>
      <c r="P539" s="671" t="s">
        <v>1485</v>
      </c>
      <c r="Q539" s="104">
        <v>1</v>
      </c>
      <c r="R539" s="258"/>
      <c r="S539" s="259"/>
      <c r="T539" s="259"/>
      <c r="U539" s="259"/>
      <c r="V539" s="259"/>
      <c r="W539" s="259"/>
      <c r="X539" s="259"/>
      <c r="Y539" s="259"/>
      <c r="Z539" s="260"/>
    </row>
    <row r="540" spans="1:26" s="1" customFormat="1" ht="27.75" customHeight="1" x14ac:dyDescent="0.2">
      <c r="A540" s="5"/>
      <c r="B540" s="558" t="s">
        <v>92</v>
      </c>
      <c r="C540" s="559"/>
      <c r="D540" s="559"/>
      <c r="E540" s="559"/>
      <c r="F540" s="559"/>
      <c r="G540" s="559"/>
      <c r="H540" s="559"/>
      <c r="I540" s="559"/>
      <c r="J540" s="559"/>
      <c r="K540" s="559"/>
      <c r="L540" s="559"/>
      <c r="M540" s="559"/>
      <c r="N540" s="559"/>
      <c r="O540" s="559"/>
      <c r="P540" s="559"/>
      <c r="Q540" s="7">
        <f>COUNTIF(Q511:Q539,"N/A")</f>
        <v>0</v>
      </c>
      <c r="R540" s="567"/>
      <c r="S540" s="567"/>
      <c r="T540" s="567"/>
      <c r="U540" s="567"/>
      <c r="V540" s="567"/>
      <c r="W540" s="567"/>
      <c r="X540" s="567"/>
      <c r="Y540" s="567"/>
      <c r="Z540" s="567"/>
    </row>
    <row r="541" spans="1:26" s="1" customFormat="1" ht="27.75" customHeight="1" x14ac:dyDescent="0.2">
      <c r="A541" s="5"/>
      <c r="B541" s="558" t="s">
        <v>812</v>
      </c>
      <c r="C541" s="559"/>
      <c r="D541" s="559"/>
      <c r="E541" s="559"/>
      <c r="F541" s="559"/>
      <c r="G541" s="559"/>
      <c r="H541" s="559"/>
      <c r="I541" s="559"/>
      <c r="J541" s="559"/>
      <c r="K541" s="559"/>
      <c r="L541" s="559"/>
      <c r="M541" s="559"/>
      <c r="N541" s="559"/>
      <c r="O541" s="559"/>
      <c r="P541" s="559"/>
      <c r="Q541" s="7">
        <f>COUNTIFS(H511:H539,"M",Q511:Q539,"N/A")</f>
        <v>0</v>
      </c>
      <c r="R541" s="567"/>
      <c r="S541" s="567"/>
      <c r="T541" s="567"/>
      <c r="U541" s="567"/>
      <c r="V541" s="567"/>
      <c r="W541" s="567"/>
      <c r="X541" s="567"/>
      <c r="Y541" s="567"/>
      <c r="Z541" s="567"/>
    </row>
    <row r="542" spans="1:26" s="1" customFormat="1" ht="27.75" customHeight="1" x14ac:dyDescent="0.2">
      <c r="A542" s="5"/>
      <c r="B542" s="558" t="s">
        <v>813</v>
      </c>
      <c r="C542" s="559"/>
      <c r="D542" s="559"/>
      <c r="E542" s="559"/>
      <c r="F542" s="559"/>
      <c r="G542" s="559"/>
      <c r="H542" s="559"/>
      <c r="I542" s="559"/>
      <c r="J542" s="559"/>
      <c r="K542" s="559"/>
      <c r="L542" s="559"/>
      <c r="M542" s="559"/>
      <c r="N542" s="559"/>
      <c r="O542" s="559"/>
      <c r="P542" s="559"/>
      <c r="Q542" s="7">
        <f>COUNTIFS(H511:H539,"M",Q511:Q539,"1")</f>
        <v>5</v>
      </c>
      <c r="R542" s="567"/>
      <c r="S542" s="567"/>
      <c r="T542" s="567"/>
      <c r="U542" s="567"/>
      <c r="V542" s="567"/>
      <c r="W542" s="567"/>
      <c r="X542" s="567"/>
      <c r="Y542" s="567"/>
      <c r="Z542" s="567"/>
    </row>
    <row r="543" spans="1:26" s="1" customFormat="1" ht="27.75" customHeight="1" x14ac:dyDescent="0.2">
      <c r="A543" s="5"/>
      <c r="B543" s="262" t="s">
        <v>93</v>
      </c>
      <c r="C543" s="263"/>
      <c r="D543" s="263"/>
      <c r="E543" s="263"/>
      <c r="F543" s="263"/>
      <c r="G543" s="263"/>
      <c r="H543" s="263"/>
      <c r="I543" s="263"/>
      <c r="J543" s="263"/>
      <c r="K543" s="263"/>
      <c r="L543" s="263"/>
      <c r="M543" s="263"/>
      <c r="N543" s="263"/>
      <c r="O543" s="263"/>
      <c r="P543" s="263"/>
      <c r="Q543" s="7">
        <f>SUM(Q511:Q539)</f>
        <v>28</v>
      </c>
      <c r="R543" s="567"/>
      <c r="S543" s="567"/>
      <c r="T543" s="567"/>
      <c r="U543" s="567"/>
      <c r="V543" s="567"/>
      <c r="W543" s="567"/>
      <c r="X543" s="567"/>
      <c r="Y543" s="567"/>
      <c r="Z543" s="567"/>
    </row>
    <row r="544" spans="1:26" s="1" customFormat="1" ht="21.75" customHeight="1" x14ac:dyDescent="0.2">
      <c r="A544" s="5"/>
      <c r="B544" s="101" t="s">
        <v>2649</v>
      </c>
      <c r="C544" s="574" t="s">
        <v>585</v>
      </c>
      <c r="D544" s="575"/>
      <c r="E544" s="575"/>
      <c r="F544" s="575"/>
      <c r="G544" s="575"/>
      <c r="H544" s="575"/>
      <c r="I544" s="575"/>
      <c r="J544" s="575"/>
      <c r="K544" s="575"/>
      <c r="L544" s="575"/>
      <c r="M544" s="575"/>
      <c r="N544" s="575"/>
      <c r="O544" s="575"/>
      <c r="P544" s="576"/>
      <c r="Q544" s="108"/>
      <c r="R544" s="665"/>
      <c r="S544" s="663"/>
      <c r="T544" s="663"/>
      <c r="U544" s="663"/>
      <c r="V544" s="663"/>
      <c r="W544" s="663"/>
      <c r="X544" s="663"/>
      <c r="Y544" s="663"/>
      <c r="Z544" s="664"/>
    </row>
    <row r="545" spans="1:26" s="1" customFormat="1" ht="53.25" customHeight="1" x14ac:dyDescent="0.2">
      <c r="A545" s="5"/>
      <c r="B545" s="114"/>
      <c r="C545" s="673"/>
      <c r="D545" s="568"/>
      <c r="E545" s="568"/>
      <c r="F545" s="568"/>
      <c r="G545" s="674"/>
      <c r="H545" s="114"/>
      <c r="I545" s="669" t="s">
        <v>1705</v>
      </c>
      <c r="J545" s="670" t="s">
        <v>1706</v>
      </c>
      <c r="K545" s="670" t="s">
        <v>1706</v>
      </c>
      <c r="L545" s="670" t="s">
        <v>1706</v>
      </c>
      <c r="M545" s="670" t="s">
        <v>1706</v>
      </c>
      <c r="N545" s="670" t="s">
        <v>1706</v>
      </c>
      <c r="O545" s="670" t="s">
        <v>1706</v>
      </c>
      <c r="P545" s="671" t="s">
        <v>1706</v>
      </c>
      <c r="Q545" s="106"/>
      <c r="R545" s="258"/>
      <c r="S545" s="259"/>
      <c r="T545" s="259"/>
      <c r="U545" s="259"/>
      <c r="V545" s="259"/>
      <c r="W545" s="259"/>
      <c r="X545" s="259"/>
      <c r="Y545" s="259"/>
      <c r="Z545" s="260"/>
    </row>
    <row r="546" spans="1:26" s="1" customFormat="1" ht="32.25" customHeight="1" x14ac:dyDescent="0.2">
      <c r="A546" s="5"/>
      <c r="B546" s="102" t="s">
        <v>2650</v>
      </c>
      <c r="C546" s="573" t="s">
        <v>1707</v>
      </c>
      <c r="D546" s="560"/>
      <c r="E546" s="560"/>
      <c r="F546" s="560"/>
      <c r="G546" s="672"/>
      <c r="H546" s="44"/>
      <c r="I546" s="669" t="s">
        <v>1708</v>
      </c>
      <c r="J546" s="670" t="s">
        <v>1708</v>
      </c>
      <c r="K546" s="670" t="s">
        <v>1708</v>
      </c>
      <c r="L546" s="670" t="s">
        <v>1708</v>
      </c>
      <c r="M546" s="670" t="s">
        <v>1708</v>
      </c>
      <c r="N546" s="670" t="s">
        <v>1708</v>
      </c>
      <c r="O546" s="670" t="s">
        <v>1708</v>
      </c>
      <c r="P546" s="671" t="s">
        <v>1708</v>
      </c>
      <c r="Q546" s="104">
        <v>1</v>
      </c>
      <c r="R546" s="258"/>
      <c r="S546" s="259"/>
      <c r="T546" s="259"/>
      <c r="U546" s="259"/>
      <c r="V546" s="259"/>
      <c r="W546" s="259"/>
      <c r="X546" s="259"/>
      <c r="Y546" s="259"/>
      <c r="Z546" s="260"/>
    </row>
    <row r="547" spans="1:26" s="1" customFormat="1" ht="32.25" customHeight="1" x14ac:dyDescent="0.2">
      <c r="A547" s="5"/>
      <c r="B547" s="102" t="s">
        <v>2651</v>
      </c>
      <c r="C547" s="573" t="s">
        <v>1709</v>
      </c>
      <c r="D547" s="560"/>
      <c r="E547" s="560"/>
      <c r="F547" s="560"/>
      <c r="G547" s="672"/>
      <c r="H547" s="44"/>
      <c r="I547" s="669" t="s">
        <v>2814</v>
      </c>
      <c r="J547" s="670" t="s">
        <v>1710</v>
      </c>
      <c r="K547" s="670" t="s">
        <v>1710</v>
      </c>
      <c r="L547" s="670" t="s">
        <v>1710</v>
      </c>
      <c r="M547" s="670" t="s">
        <v>1710</v>
      </c>
      <c r="N547" s="670" t="s">
        <v>1710</v>
      </c>
      <c r="O547" s="670" t="s">
        <v>1710</v>
      </c>
      <c r="P547" s="671" t="s">
        <v>1710</v>
      </c>
      <c r="Q547" s="104">
        <v>1</v>
      </c>
      <c r="R547" s="258"/>
      <c r="S547" s="259"/>
      <c r="T547" s="259"/>
      <c r="U547" s="259"/>
      <c r="V547" s="259"/>
      <c r="W547" s="259"/>
      <c r="X547" s="259"/>
      <c r="Y547" s="259"/>
      <c r="Z547" s="260"/>
    </row>
    <row r="548" spans="1:26" s="1" customFormat="1" ht="21" customHeight="1" x14ac:dyDescent="0.2">
      <c r="A548" s="5"/>
      <c r="B548" s="102" t="s">
        <v>2652</v>
      </c>
      <c r="C548" s="573" t="s">
        <v>1711</v>
      </c>
      <c r="D548" s="560"/>
      <c r="E548" s="560"/>
      <c r="F548" s="560"/>
      <c r="G548" s="672"/>
      <c r="H548" s="44"/>
      <c r="I548" s="669" t="s">
        <v>1712</v>
      </c>
      <c r="J548" s="670" t="s">
        <v>1712</v>
      </c>
      <c r="K548" s="670" t="s">
        <v>1712</v>
      </c>
      <c r="L548" s="670" t="s">
        <v>1712</v>
      </c>
      <c r="M548" s="670" t="s">
        <v>1712</v>
      </c>
      <c r="N548" s="670" t="s">
        <v>1712</v>
      </c>
      <c r="O548" s="670" t="s">
        <v>1712</v>
      </c>
      <c r="P548" s="671" t="s">
        <v>1712</v>
      </c>
      <c r="Q548" s="104">
        <v>1</v>
      </c>
      <c r="R548" s="258"/>
      <c r="S548" s="259"/>
      <c r="T548" s="259"/>
      <c r="U548" s="259"/>
      <c r="V548" s="259"/>
      <c r="W548" s="259"/>
      <c r="X548" s="259"/>
      <c r="Y548" s="259"/>
      <c r="Z548" s="260"/>
    </row>
    <row r="549" spans="1:26" s="1" customFormat="1" ht="36" customHeight="1" x14ac:dyDescent="0.2">
      <c r="A549" s="5"/>
      <c r="B549" s="102" t="s">
        <v>2653</v>
      </c>
      <c r="C549" s="573" t="s">
        <v>1713</v>
      </c>
      <c r="D549" s="560"/>
      <c r="E549" s="560"/>
      <c r="F549" s="560"/>
      <c r="G549" s="672"/>
      <c r="H549" s="44"/>
      <c r="I549" s="669" t="s">
        <v>1714</v>
      </c>
      <c r="J549" s="670" t="s">
        <v>1714</v>
      </c>
      <c r="K549" s="670" t="s">
        <v>1714</v>
      </c>
      <c r="L549" s="670" t="s">
        <v>1714</v>
      </c>
      <c r="M549" s="670" t="s">
        <v>1714</v>
      </c>
      <c r="N549" s="670" t="s">
        <v>1714</v>
      </c>
      <c r="O549" s="670" t="s">
        <v>1714</v>
      </c>
      <c r="P549" s="671" t="s">
        <v>1714</v>
      </c>
      <c r="Q549" s="104">
        <v>1</v>
      </c>
      <c r="R549" s="258"/>
      <c r="S549" s="259"/>
      <c r="T549" s="259"/>
      <c r="U549" s="259"/>
      <c r="V549" s="259"/>
      <c r="W549" s="259"/>
      <c r="X549" s="259"/>
      <c r="Y549" s="259"/>
      <c r="Z549" s="260"/>
    </row>
    <row r="550" spans="1:26" s="1" customFormat="1" ht="36" customHeight="1" x14ac:dyDescent="0.2">
      <c r="A550" s="5"/>
      <c r="B550" s="102" t="s">
        <v>2654</v>
      </c>
      <c r="C550" s="573" t="s">
        <v>2150</v>
      </c>
      <c r="D550" s="560"/>
      <c r="E550" s="560"/>
      <c r="F550" s="560"/>
      <c r="G550" s="672"/>
      <c r="H550" s="15"/>
      <c r="I550" s="388" t="s">
        <v>2151</v>
      </c>
      <c r="J550" s="389"/>
      <c r="K550" s="389"/>
      <c r="L550" s="389"/>
      <c r="M550" s="389"/>
      <c r="N550" s="389"/>
      <c r="O550" s="389"/>
      <c r="P550" s="390"/>
      <c r="Q550" s="104">
        <v>1</v>
      </c>
      <c r="R550" s="258"/>
      <c r="S550" s="259"/>
      <c r="T550" s="259"/>
      <c r="U550" s="259"/>
      <c r="V550" s="259"/>
      <c r="W550" s="259"/>
      <c r="X550" s="259"/>
      <c r="Y550" s="259"/>
      <c r="Z550" s="260"/>
    </row>
    <row r="551" spans="1:26" s="1" customFormat="1" ht="144.75" customHeight="1" x14ac:dyDescent="0.2">
      <c r="A551" s="5"/>
      <c r="B551" s="102" t="s">
        <v>2655</v>
      </c>
      <c r="C551" s="573" t="s">
        <v>1715</v>
      </c>
      <c r="D551" s="560"/>
      <c r="E551" s="560"/>
      <c r="F551" s="560"/>
      <c r="G551" s="672"/>
      <c r="H551" s="44"/>
      <c r="I551" s="669" t="s">
        <v>3305</v>
      </c>
      <c r="J551" s="670" t="s">
        <v>1716</v>
      </c>
      <c r="K551" s="670" t="s">
        <v>1716</v>
      </c>
      <c r="L551" s="670" t="s">
        <v>1716</v>
      </c>
      <c r="M551" s="670" t="s">
        <v>1716</v>
      </c>
      <c r="N551" s="670" t="s">
        <v>1716</v>
      </c>
      <c r="O551" s="670" t="s">
        <v>1716</v>
      </c>
      <c r="P551" s="671" t="s">
        <v>1716</v>
      </c>
      <c r="Q551" s="104">
        <v>1</v>
      </c>
      <c r="R551" s="258"/>
      <c r="S551" s="259"/>
      <c r="T551" s="259"/>
      <c r="U551" s="259"/>
      <c r="V551" s="259"/>
      <c r="W551" s="259"/>
      <c r="X551" s="259"/>
      <c r="Y551" s="259"/>
      <c r="Z551" s="260"/>
    </row>
    <row r="552" spans="1:26" s="1" customFormat="1" ht="21" customHeight="1" x14ac:dyDescent="0.2">
      <c r="A552" s="5"/>
      <c r="B552" s="102" t="s">
        <v>2656</v>
      </c>
      <c r="C552" s="573" t="s">
        <v>1717</v>
      </c>
      <c r="D552" s="560"/>
      <c r="E552" s="560"/>
      <c r="F552" s="560"/>
      <c r="G552" s="672"/>
      <c r="H552" s="44"/>
      <c r="I552" s="669" t="s">
        <v>1718</v>
      </c>
      <c r="J552" s="670" t="s">
        <v>1718</v>
      </c>
      <c r="K552" s="670" t="s">
        <v>1718</v>
      </c>
      <c r="L552" s="670" t="s">
        <v>1718</v>
      </c>
      <c r="M552" s="670" t="s">
        <v>1718</v>
      </c>
      <c r="N552" s="670" t="s">
        <v>1718</v>
      </c>
      <c r="O552" s="670" t="s">
        <v>1718</v>
      </c>
      <c r="P552" s="671" t="s">
        <v>1718</v>
      </c>
      <c r="Q552" s="104">
        <v>1</v>
      </c>
      <c r="R552" s="258"/>
      <c r="S552" s="259"/>
      <c r="T552" s="259"/>
      <c r="U552" s="259"/>
      <c r="V552" s="259"/>
      <c r="W552" s="259"/>
      <c r="X552" s="259"/>
      <c r="Y552" s="259"/>
      <c r="Z552" s="260"/>
    </row>
    <row r="553" spans="1:26" s="1" customFormat="1" ht="49.5" customHeight="1" x14ac:dyDescent="0.2">
      <c r="A553" s="5"/>
      <c r="B553" s="102" t="s">
        <v>2657</v>
      </c>
      <c r="C553" s="573" t="s">
        <v>1719</v>
      </c>
      <c r="D553" s="560"/>
      <c r="E553" s="560"/>
      <c r="F553" s="560"/>
      <c r="G553" s="672"/>
      <c r="H553" s="44"/>
      <c r="I553" s="669" t="s">
        <v>3306</v>
      </c>
      <c r="J553" s="670" t="s">
        <v>1720</v>
      </c>
      <c r="K553" s="670" t="s">
        <v>1720</v>
      </c>
      <c r="L553" s="670" t="s">
        <v>1720</v>
      </c>
      <c r="M553" s="670" t="s">
        <v>1720</v>
      </c>
      <c r="N553" s="670" t="s">
        <v>1720</v>
      </c>
      <c r="O553" s="670" t="s">
        <v>1720</v>
      </c>
      <c r="P553" s="671" t="s">
        <v>1720</v>
      </c>
      <c r="Q553" s="104">
        <v>1</v>
      </c>
      <c r="R553" s="258"/>
      <c r="S553" s="259"/>
      <c r="T553" s="259"/>
      <c r="U553" s="259"/>
      <c r="V553" s="259"/>
      <c r="W553" s="259"/>
      <c r="X553" s="259"/>
      <c r="Y553" s="259"/>
      <c r="Z553" s="260"/>
    </row>
    <row r="554" spans="1:26" s="1" customFormat="1" ht="21" customHeight="1" x14ac:dyDescent="0.2">
      <c r="A554" s="5"/>
      <c r="B554" s="102" t="s">
        <v>2658</v>
      </c>
      <c r="C554" s="573" t="s">
        <v>3412</v>
      </c>
      <c r="D554" s="560"/>
      <c r="E554" s="560"/>
      <c r="F554" s="560"/>
      <c r="G554" s="672"/>
      <c r="H554" s="44"/>
      <c r="I554" s="669" t="s">
        <v>1721</v>
      </c>
      <c r="J554" s="670" t="s">
        <v>1721</v>
      </c>
      <c r="K554" s="670" t="s">
        <v>1721</v>
      </c>
      <c r="L554" s="670" t="s">
        <v>1721</v>
      </c>
      <c r="M554" s="670" t="s">
        <v>1721</v>
      </c>
      <c r="N554" s="670" t="s">
        <v>1721</v>
      </c>
      <c r="O554" s="670" t="s">
        <v>1721</v>
      </c>
      <c r="P554" s="671" t="s">
        <v>1721</v>
      </c>
      <c r="Q554" s="104">
        <v>1</v>
      </c>
      <c r="R554" s="258"/>
      <c r="S554" s="259"/>
      <c r="T554" s="259"/>
      <c r="U554" s="259"/>
      <c r="V554" s="259"/>
      <c r="W554" s="259"/>
      <c r="X554" s="259"/>
      <c r="Y554" s="259"/>
      <c r="Z554" s="260"/>
    </row>
    <row r="555" spans="1:26" s="1" customFormat="1" ht="32.25" customHeight="1" x14ac:dyDescent="0.2">
      <c r="A555" s="5"/>
      <c r="B555" s="102" t="s">
        <v>2659</v>
      </c>
      <c r="C555" s="573" t="s">
        <v>1722</v>
      </c>
      <c r="D555" s="560"/>
      <c r="E555" s="560"/>
      <c r="F555" s="560"/>
      <c r="G555" s="672"/>
      <c r="H555" s="44" t="s">
        <v>57</v>
      </c>
      <c r="I555" s="669" t="s">
        <v>1723</v>
      </c>
      <c r="J555" s="670" t="s">
        <v>1724</v>
      </c>
      <c r="K555" s="670" t="s">
        <v>1724</v>
      </c>
      <c r="L555" s="670" t="s">
        <v>1724</v>
      </c>
      <c r="M555" s="670" t="s">
        <v>1724</v>
      </c>
      <c r="N555" s="670" t="s">
        <v>1724</v>
      </c>
      <c r="O555" s="670" t="s">
        <v>1724</v>
      </c>
      <c r="P555" s="671" t="s">
        <v>1724</v>
      </c>
      <c r="Q555" s="104">
        <v>1</v>
      </c>
      <c r="R555" s="258"/>
      <c r="S555" s="259"/>
      <c r="T555" s="259"/>
      <c r="U555" s="259"/>
      <c r="V555" s="259"/>
      <c r="W555" s="259"/>
      <c r="X555" s="259"/>
      <c r="Y555" s="259"/>
      <c r="Z555" s="260"/>
    </row>
    <row r="556" spans="1:26" s="1" customFormat="1" ht="21" customHeight="1" x14ac:dyDescent="0.2">
      <c r="A556" s="5"/>
      <c r="B556" s="102" t="s">
        <v>2660</v>
      </c>
      <c r="C556" s="573" t="s">
        <v>1725</v>
      </c>
      <c r="D556" s="560"/>
      <c r="E556" s="560"/>
      <c r="F556" s="560"/>
      <c r="G556" s="672"/>
      <c r="H556" s="44"/>
      <c r="I556" s="669" t="s">
        <v>1721</v>
      </c>
      <c r="J556" s="670" t="s">
        <v>1721</v>
      </c>
      <c r="K556" s="670" t="s">
        <v>1721</v>
      </c>
      <c r="L556" s="670" t="s">
        <v>1721</v>
      </c>
      <c r="M556" s="670" t="s">
        <v>1721</v>
      </c>
      <c r="N556" s="670" t="s">
        <v>1721</v>
      </c>
      <c r="O556" s="670" t="s">
        <v>1721</v>
      </c>
      <c r="P556" s="671" t="s">
        <v>1721</v>
      </c>
      <c r="Q556" s="104">
        <v>1</v>
      </c>
      <c r="R556" s="258"/>
      <c r="S556" s="259"/>
      <c r="T556" s="259"/>
      <c r="U556" s="259"/>
      <c r="V556" s="259"/>
      <c r="W556" s="259"/>
      <c r="X556" s="259"/>
      <c r="Y556" s="259"/>
      <c r="Z556" s="260"/>
    </row>
    <row r="557" spans="1:26" s="1" customFormat="1" ht="39" customHeight="1" x14ac:dyDescent="0.2">
      <c r="A557" s="5"/>
      <c r="B557" s="102" t="s">
        <v>2661</v>
      </c>
      <c r="C557" s="573" t="s">
        <v>1726</v>
      </c>
      <c r="D557" s="560"/>
      <c r="E557" s="560"/>
      <c r="F557" s="560"/>
      <c r="G557" s="672"/>
      <c r="H557" s="44"/>
      <c r="I557" s="669" t="s">
        <v>1727</v>
      </c>
      <c r="J557" s="670" t="s">
        <v>1728</v>
      </c>
      <c r="K557" s="670" t="s">
        <v>1728</v>
      </c>
      <c r="L557" s="670" t="s">
        <v>1728</v>
      </c>
      <c r="M557" s="670" t="s">
        <v>1728</v>
      </c>
      <c r="N557" s="670" t="s">
        <v>1728</v>
      </c>
      <c r="O557" s="670" t="s">
        <v>1728</v>
      </c>
      <c r="P557" s="671" t="s">
        <v>1728</v>
      </c>
      <c r="Q557" s="104">
        <v>1</v>
      </c>
      <c r="R557" s="258"/>
      <c r="S557" s="259"/>
      <c r="T557" s="259"/>
      <c r="U557" s="259"/>
      <c r="V557" s="259"/>
      <c r="W557" s="259"/>
      <c r="X557" s="259"/>
      <c r="Y557" s="259"/>
      <c r="Z557" s="260"/>
    </row>
    <row r="558" spans="1:26" s="1" customFormat="1" ht="21" customHeight="1" x14ac:dyDescent="0.2">
      <c r="A558" s="5"/>
      <c r="B558" s="102" t="s">
        <v>2662</v>
      </c>
      <c r="C558" s="573" t="s">
        <v>1729</v>
      </c>
      <c r="D558" s="560"/>
      <c r="E558" s="560"/>
      <c r="F558" s="560"/>
      <c r="G558" s="672"/>
      <c r="H558" s="44"/>
      <c r="I558" s="669" t="s">
        <v>1730</v>
      </c>
      <c r="J558" s="670" t="s">
        <v>1730</v>
      </c>
      <c r="K558" s="670" t="s">
        <v>1730</v>
      </c>
      <c r="L558" s="670" t="s">
        <v>1730</v>
      </c>
      <c r="M558" s="670" t="s">
        <v>1730</v>
      </c>
      <c r="N558" s="670" t="s">
        <v>1730</v>
      </c>
      <c r="O558" s="670" t="s">
        <v>1730</v>
      </c>
      <c r="P558" s="671" t="s">
        <v>1730</v>
      </c>
      <c r="Q558" s="104">
        <v>1</v>
      </c>
      <c r="R558" s="258"/>
      <c r="S558" s="259"/>
      <c r="T558" s="259"/>
      <c r="U558" s="259"/>
      <c r="V558" s="259"/>
      <c r="W558" s="259"/>
      <c r="X558" s="259"/>
      <c r="Y558" s="259"/>
      <c r="Z558" s="260"/>
    </row>
    <row r="559" spans="1:26" s="1" customFormat="1" ht="30" customHeight="1" x14ac:dyDescent="0.2">
      <c r="A559" s="5"/>
      <c r="B559" s="102" t="s">
        <v>2663</v>
      </c>
      <c r="C559" s="573" t="s">
        <v>1731</v>
      </c>
      <c r="D559" s="560"/>
      <c r="E559" s="560"/>
      <c r="F559" s="560"/>
      <c r="G559" s="672"/>
      <c r="H559" s="44"/>
      <c r="I559" s="669" t="s">
        <v>1732</v>
      </c>
      <c r="J559" s="670" t="s">
        <v>1732</v>
      </c>
      <c r="K559" s="670" t="s">
        <v>1732</v>
      </c>
      <c r="L559" s="670" t="s">
        <v>1732</v>
      </c>
      <c r="M559" s="670" t="s">
        <v>1732</v>
      </c>
      <c r="N559" s="670" t="s">
        <v>1732</v>
      </c>
      <c r="O559" s="670" t="s">
        <v>1732</v>
      </c>
      <c r="P559" s="671" t="s">
        <v>1732</v>
      </c>
      <c r="Q559" s="104">
        <v>1</v>
      </c>
      <c r="R559" s="258"/>
      <c r="S559" s="259"/>
      <c r="T559" s="259"/>
      <c r="U559" s="259"/>
      <c r="V559" s="259"/>
      <c r="W559" s="259"/>
      <c r="X559" s="259"/>
      <c r="Y559" s="259"/>
      <c r="Z559" s="260"/>
    </row>
    <row r="560" spans="1:26" s="1" customFormat="1" ht="21" customHeight="1" x14ac:dyDescent="0.2">
      <c r="A560" s="5"/>
      <c r="B560" s="102" t="s">
        <v>2664</v>
      </c>
      <c r="C560" s="573" t="s">
        <v>1733</v>
      </c>
      <c r="D560" s="560"/>
      <c r="E560" s="560"/>
      <c r="F560" s="560"/>
      <c r="G560" s="672"/>
      <c r="H560" s="44"/>
      <c r="I560" s="669" t="s">
        <v>444</v>
      </c>
      <c r="J560" s="670" t="s">
        <v>1425</v>
      </c>
      <c r="K560" s="670" t="s">
        <v>1425</v>
      </c>
      <c r="L560" s="670" t="s">
        <v>1425</v>
      </c>
      <c r="M560" s="670" t="s">
        <v>1425</v>
      </c>
      <c r="N560" s="670" t="s">
        <v>1425</v>
      </c>
      <c r="O560" s="670" t="s">
        <v>1425</v>
      </c>
      <c r="P560" s="671" t="s">
        <v>1425</v>
      </c>
      <c r="Q560" s="104">
        <v>1</v>
      </c>
      <c r="R560" s="258"/>
      <c r="S560" s="259"/>
      <c r="T560" s="259"/>
      <c r="U560" s="259"/>
      <c r="V560" s="259"/>
      <c r="W560" s="259"/>
      <c r="X560" s="259"/>
      <c r="Y560" s="259"/>
      <c r="Z560" s="260"/>
    </row>
    <row r="561" spans="1:26" s="1" customFormat="1" ht="37.5" customHeight="1" x14ac:dyDescent="0.2">
      <c r="A561" s="5"/>
      <c r="B561" s="102" t="s">
        <v>2665</v>
      </c>
      <c r="C561" s="573" t="s">
        <v>1734</v>
      </c>
      <c r="D561" s="560"/>
      <c r="E561" s="560"/>
      <c r="F561" s="560"/>
      <c r="G561" s="672"/>
      <c r="H561" s="44"/>
      <c r="I561" s="669" t="s">
        <v>1735</v>
      </c>
      <c r="J561" s="670" t="s">
        <v>1736</v>
      </c>
      <c r="K561" s="670" t="s">
        <v>1736</v>
      </c>
      <c r="L561" s="670" t="s">
        <v>1736</v>
      </c>
      <c r="M561" s="670" t="s">
        <v>1736</v>
      </c>
      <c r="N561" s="670" t="s">
        <v>1736</v>
      </c>
      <c r="O561" s="670" t="s">
        <v>1736</v>
      </c>
      <c r="P561" s="671" t="s">
        <v>1736</v>
      </c>
      <c r="Q561" s="104">
        <v>1</v>
      </c>
      <c r="R561" s="258"/>
      <c r="S561" s="259"/>
      <c r="T561" s="259"/>
      <c r="U561" s="259"/>
      <c r="V561" s="259"/>
      <c r="W561" s="259"/>
      <c r="X561" s="259"/>
      <c r="Y561" s="259"/>
      <c r="Z561" s="260"/>
    </row>
    <row r="562" spans="1:26" s="1" customFormat="1" ht="21" customHeight="1" x14ac:dyDescent="0.2">
      <c r="A562" s="5"/>
      <c r="B562" s="102" t="s">
        <v>2666</v>
      </c>
      <c r="C562" s="573" t="s">
        <v>1872</v>
      </c>
      <c r="D562" s="560"/>
      <c r="E562" s="560"/>
      <c r="F562" s="560"/>
      <c r="G562" s="672"/>
      <c r="H562" s="44"/>
      <c r="I562" s="669" t="s">
        <v>444</v>
      </c>
      <c r="J562" s="670" t="s">
        <v>1425</v>
      </c>
      <c r="K562" s="670" t="s">
        <v>1425</v>
      </c>
      <c r="L562" s="670" t="s">
        <v>1425</v>
      </c>
      <c r="M562" s="670" t="s">
        <v>1425</v>
      </c>
      <c r="N562" s="670" t="s">
        <v>1425</v>
      </c>
      <c r="O562" s="670" t="s">
        <v>1425</v>
      </c>
      <c r="P562" s="671" t="s">
        <v>1425</v>
      </c>
      <c r="Q562" s="104">
        <v>1</v>
      </c>
      <c r="R562" s="258"/>
      <c r="S562" s="259"/>
      <c r="T562" s="259"/>
      <c r="U562" s="259"/>
      <c r="V562" s="259"/>
      <c r="W562" s="259"/>
      <c r="X562" s="259"/>
      <c r="Y562" s="259"/>
      <c r="Z562" s="260"/>
    </row>
    <row r="563" spans="1:26" s="1" customFormat="1" ht="34.5" customHeight="1" x14ac:dyDescent="0.2">
      <c r="A563" s="5"/>
      <c r="B563" s="102" t="s">
        <v>2667</v>
      </c>
      <c r="C563" s="573" t="s">
        <v>1737</v>
      </c>
      <c r="D563" s="560"/>
      <c r="E563" s="560"/>
      <c r="F563" s="560"/>
      <c r="G563" s="672"/>
      <c r="H563" s="44"/>
      <c r="I563" s="669" t="s">
        <v>1738</v>
      </c>
      <c r="J563" s="670" t="s">
        <v>1738</v>
      </c>
      <c r="K563" s="670" t="s">
        <v>1738</v>
      </c>
      <c r="L563" s="670" t="s">
        <v>1738</v>
      </c>
      <c r="M563" s="670" t="s">
        <v>1738</v>
      </c>
      <c r="N563" s="670" t="s">
        <v>1738</v>
      </c>
      <c r="O563" s="670" t="s">
        <v>1738</v>
      </c>
      <c r="P563" s="671" t="s">
        <v>1738</v>
      </c>
      <c r="Q563" s="104">
        <v>1</v>
      </c>
      <c r="R563" s="258"/>
      <c r="S563" s="259"/>
      <c r="T563" s="259"/>
      <c r="U563" s="259"/>
      <c r="V563" s="259"/>
      <c r="W563" s="259"/>
      <c r="X563" s="259"/>
      <c r="Y563" s="259"/>
      <c r="Z563" s="260"/>
    </row>
    <row r="564" spans="1:26" s="1" customFormat="1" ht="85.5" customHeight="1" x14ac:dyDescent="0.2">
      <c r="A564" s="5"/>
      <c r="B564" s="102" t="s">
        <v>2668</v>
      </c>
      <c r="C564" s="573" t="s">
        <v>2152</v>
      </c>
      <c r="D564" s="560"/>
      <c r="E564" s="560"/>
      <c r="F564" s="560"/>
      <c r="G564" s="672"/>
      <c r="H564" s="44"/>
      <c r="I564" s="669" t="s">
        <v>3307</v>
      </c>
      <c r="J564" s="670" t="s">
        <v>1739</v>
      </c>
      <c r="K564" s="670" t="s">
        <v>1739</v>
      </c>
      <c r="L564" s="670" t="s">
        <v>1739</v>
      </c>
      <c r="M564" s="670" t="s">
        <v>1739</v>
      </c>
      <c r="N564" s="670" t="s">
        <v>1739</v>
      </c>
      <c r="O564" s="670" t="s">
        <v>1739</v>
      </c>
      <c r="P564" s="671" t="s">
        <v>1739</v>
      </c>
      <c r="Q564" s="104">
        <v>1</v>
      </c>
      <c r="R564" s="258"/>
      <c r="S564" s="259"/>
      <c r="T564" s="259"/>
      <c r="U564" s="259"/>
      <c r="V564" s="259"/>
      <c r="W564" s="259"/>
      <c r="X564" s="259"/>
      <c r="Y564" s="259"/>
      <c r="Z564" s="260"/>
    </row>
    <row r="565" spans="1:26" s="1" customFormat="1" ht="21" customHeight="1" x14ac:dyDescent="0.2">
      <c r="A565" s="5"/>
      <c r="B565" s="102" t="s">
        <v>2669</v>
      </c>
      <c r="C565" s="573" t="s">
        <v>1871</v>
      </c>
      <c r="D565" s="560"/>
      <c r="E565" s="560"/>
      <c r="F565" s="560"/>
      <c r="G565" s="672"/>
      <c r="H565" s="44"/>
      <c r="I565" s="669" t="s">
        <v>1721</v>
      </c>
      <c r="J565" s="670" t="s">
        <v>1740</v>
      </c>
      <c r="K565" s="670" t="s">
        <v>1740</v>
      </c>
      <c r="L565" s="670" t="s">
        <v>1740</v>
      </c>
      <c r="M565" s="670" t="s">
        <v>1740</v>
      </c>
      <c r="N565" s="670" t="s">
        <v>1740</v>
      </c>
      <c r="O565" s="670" t="s">
        <v>1740</v>
      </c>
      <c r="P565" s="671" t="s">
        <v>1740</v>
      </c>
      <c r="Q565" s="104">
        <v>1</v>
      </c>
      <c r="R565" s="258"/>
      <c r="S565" s="259"/>
      <c r="T565" s="259"/>
      <c r="U565" s="259"/>
      <c r="V565" s="259"/>
      <c r="W565" s="259"/>
      <c r="X565" s="259"/>
      <c r="Y565" s="259"/>
      <c r="Z565" s="260"/>
    </row>
    <row r="566" spans="1:26" s="1" customFormat="1" ht="48.75" customHeight="1" x14ac:dyDescent="0.2">
      <c r="A566" s="5"/>
      <c r="B566" s="102" t="s">
        <v>2670</v>
      </c>
      <c r="C566" s="573" t="s">
        <v>1741</v>
      </c>
      <c r="D566" s="560"/>
      <c r="E566" s="560"/>
      <c r="F566" s="560"/>
      <c r="G566" s="672"/>
      <c r="H566" s="44"/>
      <c r="I566" s="669" t="s">
        <v>1742</v>
      </c>
      <c r="J566" s="670" t="s">
        <v>1743</v>
      </c>
      <c r="K566" s="670" t="s">
        <v>1743</v>
      </c>
      <c r="L566" s="670" t="s">
        <v>1743</v>
      </c>
      <c r="M566" s="670" t="s">
        <v>1743</v>
      </c>
      <c r="N566" s="670" t="s">
        <v>1743</v>
      </c>
      <c r="O566" s="670" t="s">
        <v>1743</v>
      </c>
      <c r="P566" s="671" t="s">
        <v>1743</v>
      </c>
      <c r="Q566" s="104">
        <v>1</v>
      </c>
      <c r="R566" s="258"/>
      <c r="S566" s="259"/>
      <c r="T566" s="259"/>
      <c r="U566" s="259"/>
      <c r="V566" s="259"/>
      <c r="W566" s="259"/>
      <c r="X566" s="259"/>
      <c r="Y566" s="259"/>
      <c r="Z566" s="260"/>
    </row>
    <row r="567" spans="1:26" s="1" customFormat="1" ht="48" customHeight="1" x14ac:dyDescent="0.2">
      <c r="A567" s="5"/>
      <c r="B567" s="102" t="s">
        <v>2671</v>
      </c>
      <c r="C567" s="573" t="s">
        <v>1744</v>
      </c>
      <c r="D567" s="560"/>
      <c r="E567" s="560"/>
      <c r="F567" s="560"/>
      <c r="G567" s="672"/>
      <c r="H567" s="44"/>
      <c r="I567" s="669" t="s">
        <v>1745</v>
      </c>
      <c r="J567" s="670" t="s">
        <v>1745</v>
      </c>
      <c r="K567" s="670" t="s">
        <v>1745</v>
      </c>
      <c r="L567" s="670" t="s">
        <v>1745</v>
      </c>
      <c r="M567" s="670" t="s">
        <v>1745</v>
      </c>
      <c r="N567" s="670" t="s">
        <v>1745</v>
      </c>
      <c r="O567" s="670" t="s">
        <v>1745</v>
      </c>
      <c r="P567" s="671" t="s">
        <v>1745</v>
      </c>
      <c r="Q567" s="104">
        <v>1</v>
      </c>
      <c r="R567" s="258"/>
      <c r="S567" s="259"/>
      <c r="T567" s="259"/>
      <c r="U567" s="259"/>
      <c r="V567" s="259"/>
      <c r="W567" s="259"/>
      <c r="X567" s="259"/>
      <c r="Y567" s="259"/>
      <c r="Z567" s="260"/>
    </row>
    <row r="568" spans="1:26" s="1" customFormat="1" ht="34.5" customHeight="1" x14ac:dyDescent="0.2">
      <c r="A568" s="5"/>
      <c r="B568" s="102" t="s">
        <v>2672</v>
      </c>
      <c r="C568" s="573" t="s">
        <v>1746</v>
      </c>
      <c r="D568" s="560"/>
      <c r="E568" s="560"/>
      <c r="F568" s="560"/>
      <c r="G568" s="672"/>
      <c r="H568" s="44"/>
      <c r="I568" s="669" t="s">
        <v>1747</v>
      </c>
      <c r="J568" s="670" t="s">
        <v>1747</v>
      </c>
      <c r="K568" s="670" t="s">
        <v>1747</v>
      </c>
      <c r="L568" s="670" t="s">
        <v>1747</v>
      </c>
      <c r="M568" s="670" t="s">
        <v>1747</v>
      </c>
      <c r="N568" s="670" t="s">
        <v>1747</v>
      </c>
      <c r="O568" s="670" t="s">
        <v>1747</v>
      </c>
      <c r="P568" s="671" t="s">
        <v>1747</v>
      </c>
      <c r="Q568" s="104">
        <v>1</v>
      </c>
      <c r="R568" s="258"/>
      <c r="S568" s="259"/>
      <c r="T568" s="259"/>
      <c r="U568" s="259"/>
      <c r="V568" s="259"/>
      <c r="W568" s="259"/>
      <c r="X568" s="259"/>
      <c r="Y568" s="259"/>
      <c r="Z568" s="260"/>
    </row>
    <row r="569" spans="1:26" s="1" customFormat="1" ht="34.5" customHeight="1" x14ac:dyDescent="0.2">
      <c r="A569" s="5"/>
      <c r="B569" s="102" t="s">
        <v>2673</v>
      </c>
      <c r="C569" s="573" t="s">
        <v>1748</v>
      </c>
      <c r="D569" s="560"/>
      <c r="E569" s="560"/>
      <c r="F569" s="560"/>
      <c r="G569" s="672"/>
      <c r="H569" s="44"/>
      <c r="I569" s="669" t="s">
        <v>3308</v>
      </c>
      <c r="J569" s="670" t="s">
        <v>1749</v>
      </c>
      <c r="K569" s="670" t="s">
        <v>1749</v>
      </c>
      <c r="L569" s="670" t="s">
        <v>1749</v>
      </c>
      <c r="M569" s="670" t="s">
        <v>1749</v>
      </c>
      <c r="N569" s="670" t="s">
        <v>1749</v>
      </c>
      <c r="O569" s="670" t="s">
        <v>1749</v>
      </c>
      <c r="P569" s="671" t="s">
        <v>1749</v>
      </c>
      <c r="Q569" s="104">
        <v>1</v>
      </c>
      <c r="R569" s="258"/>
      <c r="S569" s="259"/>
      <c r="T569" s="259"/>
      <c r="U569" s="259"/>
      <c r="V569" s="259"/>
      <c r="W569" s="259"/>
      <c r="X569" s="259"/>
      <c r="Y569" s="259"/>
      <c r="Z569" s="260"/>
    </row>
    <row r="570" spans="1:26" s="1" customFormat="1" ht="27.75" customHeight="1" x14ac:dyDescent="0.2">
      <c r="A570" s="5"/>
      <c r="B570" s="558" t="s">
        <v>92</v>
      </c>
      <c r="C570" s="559"/>
      <c r="D570" s="559"/>
      <c r="E570" s="559"/>
      <c r="F570" s="559"/>
      <c r="G570" s="559"/>
      <c r="H570" s="559"/>
      <c r="I570" s="559"/>
      <c r="J570" s="559"/>
      <c r="K570" s="559"/>
      <c r="L570" s="559"/>
      <c r="M570" s="559"/>
      <c r="N570" s="559"/>
      <c r="O570" s="559"/>
      <c r="P570" s="559"/>
      <c r="Q570" s="7">
        <f>COUNTIF(Q545:Q569,"N/A")</f>
        <v>0</v>
      </c>
      <c r="R570" s="567"/>
      <c r="S570" s="567"/>
      <c r="T570" s="567"/>
      <c r="U570" s="567"/>
      <c r="V570" s="567"/>
      <c r="W570" s="567"/>
      <c r="X570" s="567"/>
      <c r="Y570" s="567"/>
      <c r="Z570" s="567"/>
    </row>
    <row r="571" spans="1:26" s="1" customFormat="1" ht="27.75" customHeight="1" x14ac:dyDescent="0.2">
      <c r="A571" s="5"/>
      <c r="B571" s="558" t="s">
        <v>812</v>
      </c>
      <c r="C571" s="559"/>
      <c r="D571" s="559"/>
      <c r="E571" s="559"/>
      <c r="F571" s="559"/>
      <c r="G571" s="559"/>
      <c r="H571" s="559"/>
      <c r="I571" s="559"/>
      <c r="J571" s="559"/>
      <c r="K571" s="559"/>
      <c r="L571" s="559"/>
      <c r="M571" s="559"/>
      <c r="N571" s="559"/>
      <c r="O571" s="559"/>
      <c r="P571" s="559"/>
      <c r="Q571" s="7">
        <f>COUNTIFS(H545:H569,"M",Q545:Q569,"N/A")</f>
        <v>0</v>
      </c>
      <c r="R571" s="567"/>
      <c r="S571" s="567"/>
      <c r="T571" s="567"/>
      <c r="U571" s="567"/>
      <c r="V571" s="567"/>
      <c r="W571" s="567"/>
      <c r="X571" s="567"/>
      <c r="Y571" s="567"/>
      <c r="Z571" s="567"/>
    </row>
    <row r="572" spans="1:26" s="1" customFormat="1" ht="27.75" customHeight="1" x14ac:dyDescent="0.2">
      <c r="A572" s="5"/>
      <c r="B572" s="558" t="s">
        <v>813</v>
      </c>
      <c r="C572" s="559"/>
      <c r="D572" s="559"/>
      <c r="E572" s="559"/>
      <c r="F572" s="559"/>
      <c r="G572" s="559"/>
      <c r="H572" s="559"/>
      <c r="I572" s="559"/>
      <c r="J572" s="559"/>
      <c r="K572" s="559"/>
      <c r="L572" s="559"/>
      <c r="M572" s="559"/>
      <c r="N572" s="559"/>
      <c r="O572" s="559"/>
      <c r="P572" s="559"/>
      <c r="Q572" s="7">
        <f>COUNTIFS(H545:H569,"M",Q545:Q569,"1")</f>
        <v>1</v>
      </c>
      <c r="R572" s="567"/>
      <c r="S572" s="567"/>
      <c r="T572" s="567"/>
      <c r="U572" s="567"/>
      <c r="V572" s="567"/>
      <c r="W572" s="567"/>
      <c r="X572" s="567"/>
      <c r="Y572" s="567"/>
      <c r="Z572" s="567"/>
    </row>
    <row r="573" spans="1:26" s="1" customFormat="1" ht="27.75" customHeight="1" x14ac:dyDescent="0.2">
      <c r="A573" s="5"/>
      <c r="B573" s="262" t="s">
        <v>93</v>
      </c>
      <c r="C573" s="263"/>
      <c r="D573" s="263"/>
      <c r="E573" s="263"/>
      <c r="F573" s="263"/>
      <c r="G573" s="263"/>
      <c r="H573" s="263"/>
      <c r="I573" s="263"/>
      <c r="J573" s="263"/>
      <c r="K573" s="263"/>
      <c r="L573" s="263"/>
      <c r="M573" s="263"/>
      <c r="N573" s="263"/>
      <c r="O573" s="263"/>
      <c r="P573" s="263"/>
      <c r="Q573" s="7">
        <f>SUM(Q545:Q569)</f>
        <v>24</v>
      </c>
      <c r="R573" s="567"/>
      <c r="S573" s="567"/>
      <c r="T573" s="567"/>
      <c r="U573" s="567"/>
      <c r="V573" s="567"/>
      <c r="W573" s="567"/>
      <c r="X573" s="567"/>
      <c r="Y573" s="567"/>
      <c r="Z573" s="567"/>
    </row>
    <row r="574" spans="1:26" s="1" customFormat="1" ht="23.25" customHeight="1" x14ac:dyDescent="0.2">
      <c r="A574" s="5"/>
      <c r="B574" s="101" t="s">
        <v>2674</v>
      </c>
      <c r="C574" s="574" t="s">
        <v>41</v>
      </c>
      <c r="D574" s="575"/>
      <c r="E574" s="575"/>
      <c r="F574" s="575"/>
      <c r="G574" s="575"/>
      <c r="H574" s="575"/>
      <c r="I574" s="575"/>
      <c r="J574" s="575"/>
      <c r="K574" s="575"/>
      <c r="L574" s="575"/>
      <c r="M574" s="575"/>
      <c r="N574" s="575"/>
      <c r="O574" s="575"/>
      <c r="P574" s="576"/>
      <c r="Q574" s="108"/>
      <c r="R574" s="665"/>
      <c r="S574" s="663"/>
      <c r="T574" s="663"/>
      <c r="U574" s="663"/>
      <c r="V574" s="663"/>
      <c r="W574" s="663"/>
      <c r="X574" s="663"/>
      <c r="Y574" s="663"/>
      <c r="Z574" s="664"/>
    </row>
    <row r="575" spans="1:26" s="1" customFormat="1" ht="34.5" customHeight="1" x14ac:dyDescent="0.2">
      <c r="A575" s="5"/>
      <c r="B575" s="102" t="s">
        <v>2675</v>
      </c>
      <c r="C575" s="573" t="s">
        <v>1637</v>
      </c>
      <c r="D575" s="560"/>
      <c r="E575" s="560"/>
      <c r="F575" s="560"/>
      <c r="G575" s="672"/>
      <c r="H575" s="44"/>
      <c r="I575" s="521" t="s">
        <v>2155</v>
      </c>
      <c r="J575" s="522"/>
      <c r="K575" s="522"/>
      <c r="L575" s="522"/>
      <c r="M575" s="522"/>
      <c r="N575" s="522"/>
      <c r="O575" s="522"/>
      <c r="P575" s="523"/>
      <c r="Q575" s="104">
        <v>1</v>
      </c>
      <c r="R575" s="258"/>
      <c r="S575" s="259"/>
      <c r="T575" s="259"/>
      <c r="U575" s="259"/>
      <c r="V575" s="259"/>
      <c r="W575" s="259"/>
      <c r="X575" s="259"/>
      <c r="Y575" s="259"/>
      <c r="Z575" s="260"/>
    </row>
    <row r="576" spans="1:26" s="1" customFormat="1" ht="21.75" customHeight="1" x14ac:dyDescent="0.2">
      <c r="A576" s="5"/>
      <c r="B576" s="102" t="s">
        <v>2676</v>
      </c>
      <c r="C576" s="573" t="s">
        <v>3309</v>
      </c>
      <c r="D576" s="560"/>
      <c r="E576" s="560"/>
      <c r="F576" s="560"/>
      <c r="G576" s="672"/>
      <c r="H576" s="44"/>
      <c r="I576" s="255" t="s">
        <v>444</v>
      </c>
      <c r="J576" s="256"/>
      <c r="K576" s="256"/>
      <c r="L576" s="256"/>
      <c r="M576" s="256"/>
      <c r="N576" s="256"/>
      <c r="O576" s="256"/>
      <c r="P576" s="257"/>
      <c r="Q576" s="104">
        <v>1</v>
      </c>
      <c r="R576" s="258"/>
      <c r="S576" s="259"/>
      <c r="T576" s="259"/>
      <c r="U576" s="259"/>
      <c r="V576" s="259"/>
      <c r="W576" s="259"/>
      <c r="X576" s="259"/>
      <c r="Y576" s="259"/>
      <c r="Z576" s="260"/>
    </row>
    <row r="577" spans="1:26" s="1" customFormat="1" ht="91.5" customHeight="1" x14ac:dyDescent="0.2">
      <c r="A577" s="5"/>
      <c r="B577" s="102" t="s">
        <v>2677</v>
      </c>
      <c r="C577" s="573" t="s">
        <v>2153</v>
      </c>
      <c r="D577" s="560"/>
      <c r="E577" s="560"/>
      <c r="F577" s="560"/>
      <c r="G577" s="672"/>
      <c r="H577" s="44"/>
      <c r="I577" s="255" t="s">
        <v>3310</v>
      </c>
      <c r="J577" s="256"/>
      <c r="K577" s="256"/>
      <c r="L577" s="256"/>
      <c r="M577" s="256"/>
      <c r="N577" s="256"/>
      <c r="O577" s="256"/>
      <c r="P577" s="257"/>
      <c r="Q577" s="104">
        <v>1</v>
      </c>
      <c r="R577" s="258"/>
      <c r="S577" s="259"/>
      <c r="T577" s="259"/>
      <c r="U577" s="259"/>
      <c r="V577" s="259"/>
      <c r="W577" s="259"/>
      <c r="X577" s="259"/>
      <c r="Y577" s="259"/>
      <c r="Z577" s="260"/>
    </row>
    <row r="578" spans="1:26" s="1" customFormat="1" ht="48.75" customHeight="1" x14ac:dyDescent="0.2">
      <c r="A578" s="5"/>
      <c r="B578" s="102" t="s">
        <v>2678</v>
      </c>
      <c r="C578" s="573" t="s">
        <v>2154</v>
      </c>
      <c r="D578" s="560"/>
      <c r="E578" s="560"/>
      <c r="F578" s="560"/>
      <c r="G578" s="672"/>
      <c r="H578" s="44"/>
      <c r="I578" s="255" t="s">
        <v>2156</v>
      </c>
      <c r="J578" s="256"/>
      <c r="K578" s="256"/>
      <c r="L578" s="256"/>
      <c r="M578" s="256"/>
      <c r="N578" s="256"/>
      <c r="O578" s="256"/>
      <c r="P578" s="257"/>
      <c r="Q578" s="104">
        <v>1</v>
      </c>
      <c r="R578" s="258"/>
      <c r="S578" s="259"/>
      <c r="T578" s="259"/>
      <c r="U578" s="259"/>
      <c r="V578" s="259"/>
      <c r="W578" s="259"/>
      <c r="X578" s="259"/>
      <c r="Y578" s="259"/>
      <c r="Z578" s="260"/>
    </row>
    <row r="579" spans="1:26" s="1" customFormat="1" ht="27.75" customHeight="1" x14ac:dyDescent="0.2">
      <c r="A579" s="5"/>
      <c r="B579" s="558" t="s">
        <v>92</v>
      </c>
      <c r="C579" s="559"/>
      <c r="D579" s="559"/>
      <c r="E579" s="559"/>
      <c r="F579" s="559"/>
      <c r="G579" s="559"/>
      <c r="H579" s="559"/>
      <c r="I579" s="559"/>
      <c r="J579" s="559"/>
      <c r="K579" s="559"/>
      <c r="L579" s="559"/>
      <c r="M579" s="559"/>
      <c r="N579" s="559"/>
      <c r="O579" s="559"/>
      <c r="P579" s="559"/>
      <c r="Q579" s="7">
        <f>COUNTIF(Q575:Q578,"N/A")</f>
        <v>0</v>
      </c>
      <c r="R579" s="567"/>
      <c r="S579" s="567"/>
      <c r="T579" s="567"/>
      <c r="U579" s="567"/>
      <c r="V579" s="567"/>
      <c r="W579" s="567"/>
      <c r="X579" s="567"/>
      <c r="Y579" s="567"/>
      <c r="Z579" s="567"/>
    </row>
    <row r="580" spans="1:26" s="1" customFormat="1" ht="27.75" customHeight="1" x14ac:dyDescent="0.2">
      <c r="A580" s="5"/>
      <c r="B580" s="558" t="s">
        <v>812</v>
      </c>
      <c r="C580" s="559"/>
      <c r="D580" s="559"/>
      <c r="E580" s="559"/>
      <c r="F580" s="559"/>
      <c r="G580" s="559"/>
      <c r="H580" s="559"/>
      <c r="I580" s="559"/>
      <c r="J580" s="559"/>
      <c r="K580" s="559"/>
      <c r="L580" s="559"/>
      <c r="M580" s="559"/>
      <c r="N580" s="559"/>
      <c r="O580" s="559"/>
      <c r="P580" s="559"/>
      <c r="Q580" s="7">
        <f>COUNTIFS(H575:H578,"M",Q575:Q578,"N/A")</f>
        <v>0</v>
      </c>
      <c r="R580" s="567"/>
      <c r="S580" s="567"/>
      <c r="T580" s="567"/>
      <c r="U580" s="567"/>
      <c r="V580" s="567"/>
      <c r="W580" s="567"/>
      <c r="X580" s="567"/>
      <c r="Y580" s="567"/>
      <c r="Z580" s="567"/>
    </row>
    <row r="581" spans="1:26" s="1" customFormat="1" ht="27.75" customHeight="1" x14ac:dyDescent="0.2">
      <c r="A581" s="5"/>
      <c r="B581" s="558" t="s">
        <v>813</v>
      </c>
      <c r="C581" s="559"/>
      <c r="D581" s="559"/>
      <c r="E581" s="559"/>
      <c r="F581" s="559"/>
      <c r="G581" s="559"/>
      <c r="H581" s="559"/>
      <c r="I581" s="559"/>
      <c r="J581" s="559"/>
      <c r="K581" s="559"/>
      <c r="L581" s="559"/>
      <c r="M581" s="559"/>
      <c r="N581" s="559"/>
      <c r="O581" s="559"/>
      <c r="P581" s="559"/>
      <c r="Q581" s="7">
        <f>COUNTIFS(H575:H578,"M",Q575:Q578,"1")</f>
        <v>0</v>
      </c>
      <c r="R581" s="567"/>
      <c r="S581" s="567"/>
      <c r="T581" s="567"/>
      <c r="U581" s="567"/>
      <c r="V581" s="567"/>
      <c r="W581" s="567"/>
      <c r="X581" s="567"/>
      <c r="Y581" s="567"/>
      <c r="Z581" s="567"/>
    </row>
    <row r="582" spans="1:26" s="1" customFormat="1" ht="27.75" customHeight="1" x14ac:dyDescent="0.2">
      <c r="A582" s="5"/>
      <c r="B582" s="262" t="s">
        <v>93</v>
      </c>
      <c r="C582" s="263"/>
      <c r="D582" s="263"/>
      <c r="E582" s="263"/>
      <c r="F582" s="263"/>
      <c r="G582" s="263"/>
      <c r="H582" s="263"/>
      <c r="I582" s="263"/>
      <c r="J582" s="263"/>
      <c r="K582" s="263"/>
      <c r="L582" s="263"/>
      <c r="M582" s="263"/>
      <c r="N582" s="263"/>
      <c r="O582" s="263"/>
      <c r="P582" s="263"/>
      <c r="Q582" s="7">
        <f>SUM(Q575:Q578)</f>
        <v>4</v>
      </c>
      <c r="R582" s="567"/>
      <c r="S582" s="567"/>
      <c r="T582" s="567"/>
      <c r="U582" s="567"/>
      <c r="V582" s="567"/>
      <c r="W582" s="567"/>
      <c r="X582" s="567"/>
      <c r="Y582" s="567"/>
      <c r="Z582" s="567"/>
    </row>
    <row r="583" spans="1:26" s="1" customFormat="1" ht="21.75" customHeight="1" x14ac:dyDescent="0.2">
      <c r="A583" s="5"/>
      <c r="B583" s="101" t="s">
        <v>2679</v>
      </c>
      <c r="C583" s="574" t="s">
        <v>3311</v>
      </c>
      <c r="D583" s="575"/>
      <c r="E583" s="575"/>
      <c r="F583" s="575"/>
      <c r="G583" s="575"/>
      <c r="H583" s="575"/>
      <c r="I583" s="575"/>
      <c r="J583" s="575"/>
      <c r="K583" s="575"/>
      <c r="L583" s="575"/>
      <c r="M583" s="575"/>
      <c r="N583" s="575"/>
      <c r="O583" s="575"/>
      <c r="P583" s="576"/>
      <c r="Q583" s="108"/>
      <c r="R583" s="665"/>
      <c r="S583" s="663"/>
      <c r="T583" s="663"/>
      <c r="U583" s="663"/>
      <c r="V583" s="663"/>
      <c r="W583" s="663"/>
      <c r="X583" s="663"/>
      <c r="Y583" s="663"/>
      <c r="Z583" s="664"/>
    </row>
    <row r="584" spans="1:26" s="1" customFormat="1" ht="21" customHeight="1" x14ac:dyDescent="0.2">
      <c r="A584" s="5"/>
      <c r="B584" s="102" t="s">
        <v>2680</v>
      </c>
      <c r="C584" s="573" t="s">
        <v>1311</v>
      </c>
      <c r="D584" s="560"/>
      <c r="E584" s="560"/>
      <c r="F584" s="560"/>
      <c r="G584" s="672"/>
      <c r="H584" s="44"/>
      <c r="I584" s="669" t="s">
        <v>444</v>
      </c>
      <c r="J584" s="670" t="s">
        <v>1312</v>
      </c>
      <c r="K584" s="670" t="s">
        <v>1312</v>
      </c>
      <c r="L584" s="670" t="s">
        <v>1312</v>
      </c>
      <c r="M584" s="670" t="s">
        <v>1312</v>
      </c>
      <c r="N584" s="670" t="s">
        <v>1312</v>
      </c>
      <c r="O584" s="670" t="s">
        <v>1312</v>
      </c>
      <c r="P584" s="671" t="s">
        <v>1312</v>
      </c>
      <c r="Q584" s="104">
        <v>1</v>
      </c>
      <c r="R584" s="258"/>
      <c r="S584" s="259"/>
      <c r="T584" s="259"/>
      <c r="U584" s="259"/>
      <c r="V584" s="259"/>
      <c r="W584" s="259"/>
      <c r="X584" s="259"/>
      <c r="Y584" s="259"/>
      <c r="Z584" s="260"/>
    </row>
    <row r="585" spans="1:26" s="1" customFormat="1" ht="88.5" customHeight="1" x14ac:dyDescent="0.2">
      <c r="A585" s="5"/>
      <c r="B585" s="39" t="s">
        <v>2681</v>
      </c>
      <c r="C585" s="573" t="s">
        <v>1751</v>
      </c>
      <c r="D585" s="560"/>
      <c r="E585" s="560"/>
      <c r="F585" s="560"/>
      <c r="G585" s="672"/>
      <c r="H585" s="44"/>
      <c r="I585" s="669" t="s">
        <v>2024</v>
      </c>
      <c r="J585" s="670" t="s">
        <v>1752</v>
      </c>
      <c r="K585" s="670" t="s">
        <v>1752</v>
      </c>
      <c r="L585" s="670" t="s">
        <v>1752</v>
      </c>
      <c r="M585" s="670" t="s">
        <v>1752</v>
      </c>
      <c r="N585" s="670" t="s">
        <v>1752</v>
      </c>
      <c r="O585" s="670" t="s">
        <v>1752</v>
      </c>
      <c r="P585" s="671" t="s">
        <v>1752</v>
      </c>
      <c r="Q585" s="104">
        <v>1</v>
      </c>
      <c r="R585" s="258"/>
      <c r="S585" s="259"/>
      <c r="T585" s="259"/>
      <c r="U585" s="259"/>
      <c r="V585" s="259"/>
      <c r="W585" s="259"/>
      <c r="X585" s="259"/>
      <c r="Y585" s="259"/>
      <c r="Z585" s="260"/>
    </row>
    <row r="586" spans="1:26" s="1" customFormat="1" ht="50.25" customHeight="1" x14ac:dyDescent="0.2">
      <c r="A586" s="5"/>
      <c r="B586" s="39" t="s">
        <v>2682</v>
      </c>
      <c r="C586" s="573" t="s">
        <v>1753</v>
      </c>
      <c r="D586" s="560"/>
      <c r="E586" s="560"/>
      <c r="F586" s="560"/>
      <c r="G586" s="672"/>
      <c r="H586" s="44"/>
      <c r="I586" s="669" t="s">
        <v>1754</v>
      </c>
      <c r="J586" s="670" t="s">
        <v>1754</v>
      </c>
      <c r="K586" s="670" t="s">
        <v>1754</v>
      </c>
      <c r="L586" s="670" t="s">
        <v>1754</v>
      </c>
      <c r="M586" s="670" t="s">
        <v>1754</v>
      </c>
      <c r="N586" s="670" t="s">
        <v>1754</v>
      </c>
      <c r="O586" s="670" t="s">
        <v>1754</v>
      </c>
      <c r="P586" s="671" t="s">
        <v>1754</v>
      </c>
      <c r="Q586" s="104">
        <v>1</v>
      </c>
      <c r="R586" s="258"/>
      <c r="S586" s="259"/>
      <c r="T586" s="259"/>
      <c r="U586" s="259"/>
      <c r="V586" s="259"/>
      <c r="W586" s="259"/>
      <c r="X586" s="259"/>
      <c r="Y586" s="259"/>
      <c r="Z586" s="260"/>
    </row>
    <row r="587" spans="1:26" s="1" customFormat="1" ht="36.75" customHeight="1" x14ac:dyDescent="0.2">
      <c r="A587" s="5"/>
      <c r="B587" s="39" t="s">
        <v>2683</v>
      </c>
      <c r="C587" s="573" t="s">
        <v>3312</v>
      </c>
      <c r="D587" s="560"/>
      <c r="E587" s="560"/>
      <c r="F587" s="560"/>
      <c r="G587" s="672"/>
      <c r="H587" s="44"/>
      <c r="I587" s="669" t="s">
        <v>1755</v>
      </c>
      <c r="J587" s="670" t="s">
        <v>1755</v>
      </c>
      <c r="K587" s="670" t="s">
        <v>1755</v>
      </c>
      <c r="L587" s="670" t="s">
        <v>1755</v>
      </c>
      <c r="M587" s="670" t="s">
        <v>1755</v>
      </c>
      <c r="N587" s="670" t="s">
        <v>1755</v>
      </c>
      <c r="O587" s="670" t="s">
        <v>1755</v>
      </c>
      <c r="P587" s="671" t="s">
        <v>1755</v>
      </c>
      <c r="Q587" s="104">
        <v>1</v>
      </c>
      <c r="R587" s="258"/>
      <c r="S587" s="259"/>
      <c r="T587" s="259"/>
      <c r="U587" s="259"/>
      <c r="V587" s="259"/>
      <c r="W587" s="259"/>
      <c r="X587" s="259"/>
      <c r="Y587" s="259"/>
      <c r="Z587" s="260"/>
    </row>
    <row r="588" spans="1:26" s="1" customFormat="1" ht="21" customHeight="1" x14ac:dyDescent="0.2">
      <c r="A588" s="5"/>
      <c r="B588" s="39" t="s">
        <v>2684</v>
      </c>
      <c r="C588" s="573" t="s">
        <v>2157</v>
      </c>
      <c r="D588" s="560"/>
      <c r="E588" s="560"/>
      <c r="F588" s="560"/>
      <c r="G588" s="672"/>
      <c r="H588" s="44"/>
      <c r="I588" s="388" t="s">
        <v>444</v>
      </c>
      <c r="J588" s="389"/>
      <c r="K588" s="389"/>
      <c r="L588" s="389"/>
      <c r="M588" s="389"/>
      <c r="N588" s="389"/>
      <c r="O588" s="389"/>
      <c r="P588" s="390"/>
      <c r="Q588" s="104">
        <v>1</v>
      </c>
      <c r="R588" s="258"/>
      <c r="S588" s="259"/>
      <c r="T588" s="259"/>
      <c r="U588" s="259"/>
      <c r="V588" s="259"/>
      <c r="W588" s="259"/>
      <c r="X588" s="259"/>
      <c r="Y588" s="259"/>
      <c r="Z588" s="260"/>
    </row>
    <row r="589" spans="1:26" s="1" customFormat="1" ht="135" customHeight="1" x14ac:dyDescent="0.2">
      <c r="A589" s="5"/>
      <c r="B589" s="39" t="s">
        <v>2685</v>
      </c>
      <c r="C589" s="573" t="s">
        <v>2158</v>
      </c>
      <c r="D589" s="560"/>
      <c r="E589" s="560"/>
      <c r="F589" s="560"/>
      <c r="G589" s="672"/>
      <c r="H589" s="44"/>
      <c r="I589" s="388" t="s">
        <v>3313</v>
      </c>
      <c r="J589" s="389"/>
      <c r="K589" s="389"/>
      <c r="L589" s="389"/>
      <c r="M589" s="389"/>
      <c r="N589" s="389"/>
      <c r="O589" s="389"/>
      <c r="P589" s="390"/>
      <c r="Q589" s="104">
        <v>1</v>
      </c>
      <c r="R589" s="258"/>
      <c r="S589" s="259"/>
      <c r="T589" s="259"/>
      <c r="U589" s="259"/>
      <c r="V589" s="259"/>
      <c r="W589" s="259"/>
      <c r="X589" s="259"/>
      <c r="Y589" s="259"/>
      <c r="Z589" s="260"/>
    </row>
    <row r="590" spans="1:26" s="1" customFormat="1" ht="163.5" customHeight="1" x14ac:dyDescent="0.2">
      <c r="A590" s="5"/>
      <c r="B590" s="39" t="s">
        <v>2686</v>
      </c>
      <c r="C590" s="573" t="s">
        <v>2159</v>
      </c>
      <c r="D590" s="560"/>
      <c r="E590" s="560"/>
      <c r="F590" s="560"/>
      <c r="G590" s="672"/>
      <c r="H590" s="44"/>
      <c r="I590" s="388" t="s">
        <v>3314</v>
      </c>
      <c r="J590" s="389"/>
      <c r="K590" s="389"/>
      <c r="L590" s="389"/>
      <c r="M590" s="389"/>
      <c r="N590" s="389"/>
      <c r="O590" s="389"/>
      <c r="P590" s="390"/>
      <c r="Q590" s="104">
        <v>1</v>
      </c>
      <c r="R590" s="258"/>
      <c r="S590" s="259"/>
      <c r="T590" s="259"/>
      <c r="U590" s="259"/>
      <c r="V590" s="259"/>
      <c r="W590" s="259"/>
      <c r="X590" s="259"/>
      <c r="Y590" s="259"/>
      <c r="Z590" s="260"/>
    </row>
    <row r="591" spans="1:26" s="1" customFormat="1" ht="34.5" customHeight="1" x14ac:dyDescent="0.2">
      <c r="A591" s="5"/>
      <c r="B591" s="102" t="s">
        <v>2687</v>
      </c>
      <c r="C591" s="573" t="s">
        <v>3315</v>
      </c>
      <c r="D591" s="560"/>
      <c r="E591" s="560"/>
      <c r="F591" s="560"/>
      <c r="G591" s="672"/>
      <c r="H591" s="44"/>
      <c r="I591" s="669" t="s">
        <v>444</v>
      </c>
      <c r="J591" s="670"/>
      <c r="K591" s="670"/>
      <c r="L591" s="670"/>
      <c r="M591" s="670"/>
      <c r="N591" s="670"/>
      <c r="O591" s="670"/>
      <c r="P591" s="671"/>
      <c r="Q591" s="104">
        <v>1</v>
      </c>
      <c r="R591" s="258"/>
      <c r="S591" s="259"/>
      <c r="T591" s="259"/>
      <c r="U591" s="259"/>
      <c r="V591" s="259"/>
      <c r="W591" s="259"/>
      <c r="X591" s="259"/>
      <c r="Y591" s="259"/>
      <c r="Z591" s="260"/>
    </row>
    <row r="592" spans="1:26" s="1" customFormat="1" ht="120.75" customHeight="1" x14ac:dyDescent="0.2">
      <c r="A592" s="5"/>
      <c r="B592" s="39" t="s">
        <v>2688</v>
      </c>
      <c r="C592" s="573" t="s">
        <v>2025</v>
      </c>
      <c r="D592" s="560"/>
      <c r="E592" s="560"/>
      <c r="F592" s="560"/>
      <c r="G592" s="672"/>
      <c r="H592" s="44"/>
      <c r="I592" s="669" t="s">
        <v>3373</v>
      </c>
      <c r="J592" s="670" t="s">
        <v>1756</v>
      </c>
      <c r="K592" s="670" t="s">
        <v>1756</v>
      </c>
      <c r="L592" s="670" t="s">
        <v>1756</v>
      </c>
      <c r="M592" s="670" t="s">
        <v>1756</v>
      </c>
      <c r="N592" s="670" t="s">
        <v>1756</v>
      </c>
      <c r="O592" s="670" t="s">
        <v>1756</v>
      </c>
      <c r="P592" s="671" t="s">
        <v>1756</v>
      </c>
      <c r="Q592" s="104">
        <v>1</v>
      </c>
      <c r="R592" s="258"/>
      <c r="S592" s="259"/>
      <c r="T592" s="259"/>
      <c r="U592" s="259"/>
      <c r="V592" s="259"/>
      <c r="W592" s="259"/>
      <c r="X592" s="259"/>
      <c r="Y592" s="259"/>
      <c r="Z592" s="260"/>
    </row>
    <row r="593" spans="1:26" s="1" customFormat="1" ht="58.5" customHeight="1" x14ac:dyDescent="0.2">
      <c r="A593" s="5"/>
      <c r="B593" s="39" t="s">
        <v>2689</v>
      </c>
      <c r="C593" s="573" t="s">
        <v>3316</v>
      </c>
      <c r="D593" s="560"/>
      <c r="E593" s="560"/>
      <c r="F593" s="560"/>
      <c r="G593" s="672"/>
      <c r="H593" s="44"/>
      <c r="I593" s="669" t="s">
        <v>3319</v>
      </c>
      <c r="J593" s="670" t="s">
        <v>1757</v>
      </c>
      <c r="K593" s="670" t="s">
        <v>1757</v>
      </c>
      <c r="L593" s="670" t="s">
        <v>1757</v>
      </c>
      <c r="M593" s="670" t="s">
        <v>1757</v>
      </c>
      <c r="N593" s="670" t="s">
        <v>1757</v>
      </c>
      <c r="O593" s="670" t="s">
        <v>1757</v>
      </c>
      <c r="P593" s="671" t="s">
        <v>1757</v>
      </c>
      <c r="Q593" s="104">
        <v>1</v>
      </c>
      <c r="R593" s="258"/>
      <c r="S593" s="259"/>
      <c r="T593" s="259"/>
      <c r="U593" s="259"/>
      <c r="V593" s="259"/>
      <c r="W593" s="259"/>
      <c r="X593" s="259"/>
      <c r="Y593" s="259"/>
      <c r="Z593" s="260"/>
    </row>
    <row r="594" spans="1:26" s="1" customFormat="1" ht="59.25" customHeight="1" x14ac:dyDescent="0.2">
      <c r="A594" s="5"/>
      <c r="B594" s="39" t="s">
        <v>2690</v>
      </c>
      <c r="C594" s="573" t="s">
        <v>3317</v>
      </c>
      <c r="D594" s="560"/>
      <c r="E594" s="560"/>
      <c r="F594" s="560"/>
      <c r="G594" s="672"/>
      <c r="H594" s="44"/>
      <c r="I594" s="669" t="s">
        <v>3320</v>
      </c>
      <c r="J594" s="670" t="s">
        <v>1758</v>
      </c>
      <c r="K594" s="670" t="s">
        <v>1758</v>
      </c>
      <c r="L594" s="670" t="s">
        <v>1758</v>
      </c>
      <c r="M594" s="670" t="s">
        <v>1758</v>
      </c>
      <c r="N594" s="670" t="s">
        <v>1758</v>
      </c>
      <c r="O594" s="670" t="s">
        <v>1758</v>
      </c>
      <c r="P594" s="671" t="s">
        <v>1758</v>
      </c>
      <c r="Q594" s="104">
        <v>1</v>
      </c>
      <c r="R594" s="258"/>
      <c r="S594" s="259"/>
      <c r="T594" s="259"/>
      <c r="U594" s="259"/>
      <c r="V594" s="259"/>
      <c r="W594" s="259"/>
      <c r="X594" s="259"/>
      <c r="Y594" s="259"/>
      <c r="Z594" s="260"/>
    </row>
    <row r="595" spans="1:26" s="1" customFormat="1" ht="32.25" customHeight="1" x14ac:dyDescent="0.2">
      <c r="A595" s="5"/>
      <c r="B595" s="39" t="s">
        <v>2691</v>
      </c>
      <c r="C595" s="573" t="s">
        <v>3318</v>
      </c>
      <c r="D595" s="560"/>
      <c r="E595" s="560"/>
      <c r="F595" s="560"/>
      <c r="G595" s="672"/>
      <c r="H595" s="44"/>
      <c r="I595" s="669" t="s">
        <v>2026</v>
      </c>
      <c r="J595" s="670" t="s">
        <v>1313</v>
      </c>
      <c r="K595" s="670" t="s">
        <v>1313</v>
      </c>
      <c r="L595" s="670" t="s">
        <v>1313</v>
      </c>
      <c r="M595" s="670" t="s">
        <v>1313</v>
      </c>
      <c r="N595" s="670" t="s">
        <v>1313</v>
      </c>
      <c r="O595" s="670" t="s">
        <v>1313</v>
      </c>
      <c r="P595" s="671" t="s">
        <v>1313</v>
      </c>
      <c r="Q595" s="104">
        <v>1</v>
      </c>
      <c r="R595" s="258"/>
      <c r="S595" s="259"/>
      <c r="T595" s="259"/>
      <c r="U595" s="259"/>
      <c r="V595" s="259"/>
      <c r="W595" s="259"/>
      <c r="X595" s="259"/>
      <c r="Y595" s="259"/>
      <c r="Z595" s="260"/>
    </row>
    <row r="596" spans="1:26" s="1" customFormat="1" ht="21" customHeight="1" x14ac:dyDescent="0.2">
      <c r="A596" s="5"/>
      <c r="B596" s="102" t="s">
        <v>2692</v>
      </c>
      <c r="C596" s="573" t="s">
        <v>1759</v>
      </c>
      <c r="D596" s="560"/>
      <c r="E596" s="560"/>
      <c r="F596" s="560"/>
      <c r="G596" s="672"/>
      <c r="H596" s="44"/>
      <c r="I596" s="669" t="s">
        <v>3321</v>
      </c>
      <c r="J596" s="670"/>
      <c r="K596" s="670"/>
      <c r="L596" s="670"/>
      <c r="M596" s="670"/>
      <c r="N596" s="670"/>
      <c r="O596" s="670"/>
      <c r="P596" s="671"/>
      <c r="Q596" s="104">
        <v>1</v>
      </c>
      <c r="R596" s="258"/>
      <c r="S596" s="259"/>
      <c r="T596" s="259"/>
      <c r="U596" s="259"/>
      <c r="V596" s="259"/>
      <c r="W596" s="259"/>
      <c r="X596" s="259"/>
      <c r="Y596" s="259"/>
      <c r="Z596" s="260"/>
    </row>
    <row r="597" spans="1:26" s="1" customFormat="1" ht="144.75" customHeight="1" x14ac:dyDescent="0.2">
      <c r="A597" s="5"/>
      <c r="B597" s="39" t="s">
        <v>2693</v>
      </c>
      <c r="C597" s="573" t="s">
        <v>1760</v>
      </c>
      <c r="D597" s="560"/>
      <c r="E597" s="560"/>
      <c r="F597" s="560"/>
      <c r="G597" s="672"/>
      <c r="H597" s="44"/>
      <c r="I597" s="669" t="s">
        <v>3369</v>
      </c>
      <c r="J597" s="670" t="s">
        <v>1761</v>
      </c>
      <c r="K597" s="670" t="s">
        <v>1761</v>
      </c>
      <c r="L597" s="670" t="s">
        <v>1761</v>
      </c>
      <c r="M597" s="670" t="s">
        <v>1761</v>
      </c>
      <c r="N597" s="670" t="s">
        <v>1761</v>
      </c>
      <c r="O597" s="670" t="s">
        <v>1761</v>
      </c>
      <c r="P597" s="671" t="s">
        <v>1761</v>
      </c>
      <c r="Q597" s="104">
        <v>1</v>
      </c>
      <c r="R597" s="258"/>
      <c r="S597" s="259"/>
      <c r="T597" s="259"/>
      <c r="U597" s="259"/>
      <c r="V597" s="259"/>
      <c r="W597" s="259"/>
      <c r="X597" s="259"/>
      <c r="Y597" s="259"/>
      <c r="Z597" s="260"/>
    </row>
    <row r="598" spans="1:26" s="1" customFormat="1" ht="21" customHeight="1" x14ac:dyDescent="0.2">
      <c r="A598" s="5"/>
      <c r="B598" s="39" t="s">
        <v>2693</v>
      </c>
      <c r="C598" s="573" t="s">
        <v>1762</v>
      </c>
      <c r="D598" s="560"/>
      <c r="E598" s="560"/>
      <c r="F598" s="560"/>
      <c r="G598" s="672"/>
      <c r="H598" s="44"/>
      <c r="I598" s="669" t="s">
        <v>2027</v>
      </c>
      <c r="J598" s="670"/>
      <c r="K598" s="670"/>
      <c r="L598" s="670"/>
      <c r="M598" s="670"/>
      <c r="N598" s="670"/>
      <c r="O598" s="670"/>
      <c r="P598" s="671"/>
      <c r="Q598" s="104">
        <v>1</v>
      </c>
      <c r="R598" s="258"/>
      <c r="S598" s="259"/>
      <c r="T598" s="259"/>
      <c r="U598" s="259"/>
      <c r="V598" s="259"/>
      <c r="W598" s="259"/>
      <c r="X598" s="259"/>
      <c r="Y598" s="259"/>
      <c r="Z598" s="260"/>
    </row>
    <row r="599" spans="1:26" s="1" customFormat="1" ht="33.75" customHeight="1" x14ac:dyDescent="0.2">
      <c r="A599" s="5"/>
      <c r="B599" s="102" t="s">
        <v>2694</v>
      </c>
      <c r="C599" s="573" t="s">
        <v>1763</v>
      </c>
      <c r="D599" s="560"/>
      <c r="E599" s="560"/>
      <c r="F599" s="560"/>
      <c r="G599" s="672"/>
      <c r="H599" s="44"/>
      <c r="I599" s="669" t="s">
        <v>1763</v>
      </c>
      <c r="J599" s="670" t="s">
        <v>1764</v>
      </c>
      <c r="K599" s="670" t="s">
        <v>1764</v>
      </c>
      <c r="L599" s="670" t="s">
        <v>1764</v>
      </c>
      <c r="M599" s="670" t="s">
        <v>1764</v>
      </c>
      <c r="N599" s="670" t="s">
        <v>1764</v>
      </c>
      <c r="O599" s="670" t="s">
        <v>1764</v>
      </c>
      <c r="P599" s="671" t="s">
        <v>1764</v>
      </c>
      <c r="Q599" s="104">
        <v>1</v>
      </c>
      <c r="R599" s="258"/>
      <c r="S599" s="259"/>
      <c r="T599" s="259"/>
      <c r="U599" s="259"/>
      <c r="V599" s="259"/>
      <c r="W599" s="259"/>
      <c r="X599" s="259"/>
      <c r="Y599" s="259"/>
      <c r="Z599" s="260"/>
    </row>
    <row r="600" spans="1:26" s="1" customFormat="1" ht="121.5" customHeight="1" x14ac:dyDescent="0.2">
      <c r="A600" s="5"/>
      <c r="B600" s="39" t="s">
        <v>2695</v>
      </c>
      <c r="C600" s="573" t="s">
        <v>1765</v>
      </c>
      <c r="D600" s="560"/>
      <c r="E600" s="560"/>
      <c r="F600" s="560"/>
      <c r="G600" s="672"/>
      <c r="H600" s="44"/>
      <c r="I600" s="669" t="s">
        <v>3322</v>
      </c>
      <c r="J600" s="670" t="s">
        <v>1766</v>
      </c>
      <c r="K600" s="670" t="s">
        <v>1766</v>
      </c>
      <c r="L600" s="670" t="s">
        <v>1766</v>
      </c>
      <c r="M600" s="670" t="s">
        <v>1766</v>
      </c>
      <c r="N600" s="670" t="s">
        <v>1766</v>
      </c>
      <c r="O600" s="670" t="s">
        <v>1766</v>
      </c>
      <c r="P600" s="671" t="s">
        <v>1766</v>
      </c>
      <c r="Q600" s="104">
        <v>1</v>
      </c>
      <c r="R600" s="258"/>
      <c r="S600" s="259"/>
      <c r="T600" s="259"/>
      <c r="U600" s="259"/>
      <c r="V600" s="259"/>
      <c r="W600" s="259"/>
      <c r="X600" s="259"/>
      <c r="Y600" s="259"/>
      <c r="Z600" s="260"/>
    </row>
    <row r="601" spans="1:26" s="1" customFormat="1" ht="75.75" customHeight="1" x14ac:dyDescent="0.2">
      <c r="A601" s="5"/>
      <c r="B601" s="39" t="s">
        <v>2696</v>
      </c>
      <c r="C601" s="573" t="s">
        <v>1767</v>
      </c>
      <c r="D601" s="560"/>
      <c r="E601" s="560"/>
      <c r="F601" s="560"/>
      <c r="G601" s="672"/>
      <c r="H601" s="44"/>
      <c r="I601" s="669" t="s">
        <v>3323</v>
      </c>
      <c r="J601" s="670" t="s">
        <v>1768</v>
      </c>
      <c r="K601" s="670" t="s">
        <v>1768</v>
      </c>
      <c r="L601" s="670" t="s">
        <v>1768</v>
      </c>
      <c r="M601" s="670" t="s">
        <v>1768</v>
      </c>
      <c r="N601" s="670" t="s">
        <v>1768</v>
      </c>
      <c r="O601" s="670" t="s">
        <v>1768</v>
      </c>
      <c r="P601" s="671" t="s">
        <v>1768</v>
      </c>
      <c r="Q601" s="104">
        <v>1</v>
      </c>
      <c r="R601" s="258"/>
      <c r="S601" s="259"/>
      <c r="T601" s="259"/>
      <c r="U601" s="259"/>
      <c r="V601" s="259"/>
      <c r="W601" s="259"/>
      <c r="X601" s="259"/>
      <c r="Y601" s="259"/>
      <c r="Z601" s="260"/>
    </row>
    <row r="602" spans="1:26" s="1" customFormat="1" ht="21" customHeight="1" x14ac:dyDescent="0.2">
      <c r="A602" s="5"/>
      <c r="B602" s="102" t="s">
        <v>2697</v>
      </c>
      <c r="C602" s="573" t="s">
        <v>1769</v>
      </c>
      <c r="D602" s="560"/>
      <c r="E602" s="560"/>
      <c r="F602" s="560"/>
      <c r="G602" s="672"/>
      <c r="H602" s="44"/>
      <c r="I602" s="669" t="s">
        <v>3324</v>
      </c>
      <c r="J602" s="670" t="s">
        <v>1770</v>
      </c>
      <c r="K602" s="670" t="s">
        <v>1770</v>
      </c>
      <c r="L602" s="670" t="s">
        <v>1770</v>
      </c>
      <c r="M602" s="670" t="s">
        <v>1770</v>
      </c>
      <c r="N602" s="670" t="s">
        <v>1770</v>
      </c>
      <c r="O602" s="670" t="s">
        <v>1770</v>
      </c>
      <c r="P602" s="671" t="s">
        <v>1770</v>
      </c>
      <c r="Q602" s="104">
        <v>1</v>
      </c>
      <c r="R602" s="258"/>
      <c r="S602" s="259"/>
      <c r="T602" s="259"/>
      <c r="U602" s="259"/>
      <c r="V602" s="259"/>
      <c r="W602" s="259"/>
      <c r="X602" s="259"/>
      <c r="Y602" s="259"/>
      <c r="Z602" s="260"/>
    </row>
    <row r="603" spans="1:26" s="1" customFormat="1" ht="118.5" customHeight="1" x14ac:dyDescent="0.2">
      <c r="A603" s="5"/>
      <c r="B603" s="109" t="s">
        <v>2698</v>
      </c>
      <c r="C603" s="573" t="s">
        <v>1771</v>
      </c>
      <c r="D603" s="560"/>
      <c r="E603" s="560"/>
      <c r="F603" s="560"/>
      <c r="G603" s="672"/>
      <c r="H603" s="44"/>
      <c r="I603" s="669" t="s">
        <v>3325</v>
      </c>
      <c r="J603" s="670" t="s">
        <v>1772</v>
      </c>
      <c r="K603" s="670" t="s">
        <v>1772</v>
      </c>
      <c r="L603" s="670" t="s">
        <v>1772</v>
      </c>
      <c r="M603" s="670" t="s">
        <v>1772</v>
      </c>
      <c r="N603" s="670" t="s">
        <v>1772</v>
      </c>
      <c r="O603" s="670" t="s">
        <v>1772</v>
      </c>
      <c r="P603" s="671" t="s">
        <v>1772</v>
      </c>
      <c r="Q603" s="104">
        <v>1</v>
      </c>
      <c r="R603" s="258"/>
      <c r="S603" s="259"/>
      <c r="T603" s="259"/>
      <c r="U603" s="259"/>
      <c r="V603" s="259"/>
      <c r="W603" s="259"/>
      <c r="X603" s="259"/>
      <c r="Y603" s="259"/>
      <c r="Z603" s="260"/>
    </row>
    <row r="604" spans="1:26" s="1" customFormat="1" ht="32.25" customHeight="1" x14ac:dyDescent="0.2">
      <c r="A604" s="5"/>
      <c r="B604" s="102" t="s">
        <v>2699</v>
      </c>
      <c r="C604" s="573" t="s">
        <v>1773</v>
      </c>
      <c r="D604" s="560"/>
      <c r="E604" s="560"/>
      <c r="F604" s="560"/>
      <c r="G604" s="672"/>
      <c r="H604" s="44"/>
      <c r="I604" s="669" t="s">
        <v>1773</v>
      </c>
      <c r="J604" s="670" t="s">
        <v>1774</v>
      </c>
      <c r="K604" s="670" t="s">
        <v>1774</v>
      </c>
      <c r="L604" s="670" t="s">
        <v>1774</v>
      </c>
      <c r="M604" s="670" t="s">
        <v>1774</v>
      </c>
      <c r="N604" s="670" t="s">
        <v>1774</v>
      </c>
      <c r="O604" s="670" t="s">
        <v>1774</v>
      </c>
      <c r="P604" s="671" t="s">
        <v>1774</v>
      </c>
      <c r="Q604" s="104">
        <v>1</v>
      </c>
      <c r="R604" s="258"/>
      <c r="S604" s="259"/>
      <c r="T604" s="259"/>
      <c r="U604" s="259"/>
      <c r="V604" s="259"/>
      <c r="W604" s="259"/>
      <c r="X604" s="259"/>
      <c r="Y604" s="259"/>
      <c r="Z604" s="260"/>
    </row>
    <row r="605" spans="1:26" s="1" customFormat="1" ht="75" customHeight="1" x14ac:dyDescent="0.2">
      <c r="A605" s="5"/>
      <c r="B605" s="39" t="s">
        <v>2700</v>
      </c>
      <c r="C605" s="573" t="s">
        <v>3326</v>
      </c>
      <c r="D605" s="560"/>
      <c r="E605" s="560"/>
      <c r="F605" s="560"/>
      <c r="G605" s="672"/>
      <c r="H605" s="44"/>
      <c r="I605" s="669" t="s">
        <v>1775</v>
      </c>
      <c r="J605" s="670" t="s">
        <v>1775</v>
      </c>
      <c r="K605" s="670" t="s">
        <v>1775</v>
      </c>
      <c r="L605" s="670" t="s">
        <v>1775</v>
      </c>
      <c r="M605" s="670" t="s">
        <v>1775</v>
      </c>
      <c r="N605" s="670" t="s">
        <v>1775</v>
      </c>
      <c r="O605" s="670" t="s">
        <v>1775</v>
      </c>
      <c r="P605" s="671" t="s">
        <v>1775</v>
      </c>
      <c r="Q605" s="104">
        <v>1</v>
      </c>
      <c r="R605" s="258"/>
      <c r="S605" s="259"/>
      <c r="T605" s="259"/>
      <c r="U605" s="259"/>
      <c r="V605" s="259"/>
      <c r="W605" s="259"/>
      <c r="X605" s="259"/>
      <c r="Y605" s="259"/>
      <c r="Z605" s="260"/>
    </row>
    <row r="606" spans="1:26" s="1" customFormat="1" ht="133.5" customHeight="1" x14ac:dyDescent="0.2">
      <c r="A606" s="5"/>
      <c r="B606" s="39" t="s">
        <v>2701</v>
      </c>
      <c r="C606" s="573" t="s">
        <v>1776</v>
      </c>
      <c r="D606" s="560"/>
      <c r="E606" s="560"/>
      <c r="F606" s="560"/>
      <c r="G606" s="672"/>
      <c r="H606" s="44"/>
      <c r="I606" s="669" t="s">
        <v>3370</v>
      </c>
      <c r="J606" s="670" t="s">
        <v>1777</v>
      </c>
      <c r="K606" s="670" t="s">
        <v>1777</v>
      </c>
      <c r="L606" s="670" t="s">
        <v>1777</v>
      </c>
      <c r="M606" s="670" t="s">
        <v>1777</v>
      </c>
      <c r="N606" s="670" t="s">
        <v>1777</v>
      </c>
      <c r="O606" s="670" t="s">
        <v>1777</v>
      </c>
      <c r="P606" s="671" t="s">
        <v>1777</v>
      </c>
      <c r="Q606" s="104">
        <v>1</v>
      </c>
      <c r="R606" s="258"/>
      <c r="S606" s="259"/>
      <c r="T606" s="259"/>
      <c r="U606" s="259"/>
      <c r="V606" s="259"/>
      <c r="W606" s="259"/>
      <c r="X606" s="259"/>
      <c r="Y606" s="259"/>
      <c r="Z606" s="260"/>
    </row>
    <row r="607" spans="1:26" s="1" customFormat="1" ht="63" customHeight="1" x14ac:dyDescent="0.2">
      <c r="A607" s="5"/>
      <c r="B607" s="39" t="s">
        <v>2702</v>
      </c>
      <c r="C607" s="573" t="s">
        <v>1778</v>
      </c>
      <c r="D607" s="560"/>
      <c r="E607" s="560"/>
      <c r="F607" s="560"/>
      <c r="G607" s="672"/>
      <c r="H607" s="44"/>
      <c r="I607" s="669" t="s">
        <v>2028</v>
      </c>
      <c r="J607" s="670" t="s">
        <v>1779</v>
      </c>
      <c r="K607" s="670" t="s">
        <v>1779</v>
      </c>
      <c r="L607" s="670" t="s">
        <v>1779</v>
      </c>
      <c r="M607" s="670" t="s">
        <v>1779</v>
      </c>
      <c r="N607" s="670" t="s">
        <v>1779</v>
      </c>
      <c r="O607" s="670" t="s">
        <v>1779</v>
      </c>
      <c r="P607" s="671" t="s">
        <v>1779</v>
      </c>
      <c r="Q607" s="104">
        <v>1</v>
      </c>
      <c r="R607" s="258"/>
      <c r="S607" s="259"/>
      <c r="T607" s="259"/>
      <c r="U607" s="259"/>
      <c r="V607" s="259"/>
      <c r="W607" s="259"/>
      <c r="X607" s="259"/>
      <c r="Y607" s="259"/>
      <c r="Z607" s="260"/>
    </row>
    <row r="608" spans="1:26" s="1" customFormat="1" ht="63" customHeight="1" x14ac:dyDescent="0.2">
      <c r="A608" s="5"/>
      <c r="B608" s="39" t="s">
        <v>2703</v>
      </c>
      <c r="C608" s="573" t="s">
        <v>1780</v>
      </c>
      <c r="D608" s="560"/>
      <c r="E608" s="560"/>
      <c r="F608" s="560"/>
      <c r="G608" s="672"/>
      <c r="H608" s="44"/>
      <c r="I608" s="669" t="s">
        <v>3327</v>
      </c>
      <c r="J608" s="670" t="s">
        <v>1781</v>
      </c>
      <c r="K608" s="670" t="s">
        <v>1781</v>
      </c>
      <c r="L608" s="670" t="s">
        <v>1781</v>
      </c>
      <c r="M608" s="670" t="s">
        <v>1781</v>
      </c>
      <c r="N608" s="670" t="s">
        <v>1781</v>
      </c>
      <c r="O608" s="670" t="s">
        <v>1781</v>
      </c>
      <c r="P608" s="671" t="s">
        <v>1781</v>
      </c>
      <c r="Q608" s="104">
        <v>1</v>
      </c>
      <c r="R608" s="258"/>
      <c r="S608" s="259"/>
      <c r="T608" s="259"/>
      <c r="U608" s="259"/>
      <c r="V608" s="259"/>
      <c r="W608" s="259"/>
      <c r="X608" s="259"/>
      <c r="Y608" s="259"/>
      <c r="Z608" s="260"/>
    </row>
    <row r="609" spans="1:26" s="1" customFormat="1" ht="49.5" customHeight="1" x14ac:dyDescent="0.2">
      <c r="A609" s="5"/>
      <c r="B609" s="39" t="s">
        <v>2704</v>
      </c>
      <c r="C609" s="573" t="s">
        <v>3328</v>
      </c>
      <c r="D609" s="560"/>
      <c r="E609" s="560"/>
      <c r="F609" s="560"/>
      <c r="G609" s="672"/>
      <c r="H609" s="44"/>
      <c r="I609" s="669" t="s">
        <v>3329</v>
      </c>
      <c r="J609" s="670" t="s">
        <v>1314</v>
      </c>
      <c r="K609" s="670" t="s">
        <v>1314</v>
      </c>
      <c r="L609" s="670" t="s">
        <v>1314</v>
      </c>
      <c r="M609" s="670" t="s">
        <v>1314</v>
      </c>
      <c r="N609" s="670" t="s">
        <v>1314</v>
      </c>
      <c r="O609" s="670" t="s">
        <v>1314</v>
      </c>
      <c r="P609" s="671" t="s">
        <v>1314</v>
      </c>
      <c r="Q609" s="104">
        <v>1</v>
      </c>
      <c r="R609" s="258"/>
      <c r="S609" s="259"/>
      <c r="T609" s="259"/>
      <c r="U609" s="259"/>
      <c r="V609" s="259"/>
      <c r="W609" s="259"/>
      <c r="X609" s="259"/>
      <c r="Y609" s="259"/>
      <c r="Z609" s="260"/>
    </row>
    <row r="610" spans="1:26" s="1" customFormat="1" ht="21" customHeight="1" x14ac:dyDescent="0.2">
      <c r="A610" s="5"/>
      <c r="B610" s="39" t="s">
        <v>2705</v>
      </c>
      <c r="C610" s="573" t="s">
        <v>1315</v>
      </c>
      <c r="D610" s="560"/>
      <c r="E610" s="560"/>
      <c r="F610" s="560"/>
      <c r="G610" s="672"/>
      <c r="H610" s="44"/>
      <c r="I610" s="669" t="s">
        <v>444</v>
      </c>
      <c r="J610" s="670"/>
      <c r="K610" s="670"/>
      <c r="L610" s="670"/>
      <c r="M610" s="670"/>
      <c r="N610" s="670"/>
      <c r="O610" s="670"/>
      <c r="P610" s="671"/>
      <c r="Q610" s="104">
        <v>1</v>
      </c>
      <c r="R610" s="258"/>
      <c r="S610" s="259"/>
      <c r="T610" s="259"/>
      <c r="U610" s="259"/>
      <c r="V610" s="259"/>
      <c r="W610" s="259"/>
      <c r="X610" s="259"/>
      <c r="Y610" s="259"/>
      <c r="Z610" s="260"/>
    </row>
    <row r="611" spans="1:26" s="1" customFormat="1" ht="48" customHeight="1" x14ac:dyDescent="0.2">
      <c r="A611" s="5"/>
      <c r="B611" s="39" t="s">
        <v>2706</v>
      </c>
      <c r="C611" s="573" t="s">
        <v>1316</v>
      </c>
      <c r="D611" s="560"/>
      <c r="E611" s="560"/>
      <c r="F611" s="560"/>
      <c r="G611" s="672"/>
      <c r="H611" s="44"/>
      <c r="I611" s="669" t="s">
        <v>1782</v>
      </c>
      <c r="J611" s="670" t="s">
        <v>1782</v>
      </c>
      <c r="K611" s="670" t="s">
        <v>1782</v>
      </c>
      <c r="L611" s="670" t="s">
        <v>1782</v>
      </c>
      <c r="M611" s="670" t="s">
        <v>1782</v>
      </c>
      <c r="N611" s="670" t="s">
        <v>1782</v>
      </c>
      <c r="O611" s="670" t="s">
        <v>1782</v>
      </c>
      <c r="P611" s="671" t="s">
        <v>1782</v>
      </c>
      <c r="Q611" s="104">
        <v>1</v>
      </c>
      <c r="R611" s="258"/>
      <c r="S611" s="259"/>
      <c r="T611" s="259"/>
      <c r="U611" s="259"/>
      <c r="V611" s="259"/>
      <c r="W611" s="259"/>
      <c r="X611" s="259"/>
      <c r="Y611" s="259"/>
      <c r="Z611" s="260"/>
    </row>
    <row r="612" spans="1:26" s="1" customFormat="1" ht="32.25" customHeight="1" x14ac:dyDescent="0.2">
      <c r="A612" s="5"/>
      <c r="B612" s="39" t="s">
        <v>2707</v>
      </c>
      <c r="C612" s="573" t="s">
        <v>1317</v>
      </c>
      <c r="D612" s="560"/>
      <c r="E612" s="560"/>
      <c r="F612" s="560"/>
      <c r="G612" s="672"/>
      <c r="H612" s="44"/>
      <c r="I612" s="669" t="s">
        <v>2029</v>
      </c>
      <c r="J612" s="670" t="s">
        <v>1318</v>
      </c>
      <c r="K612" s="670" t="s">
        <v>1318</v>
      </c>
      <c r="L612" s="670" t="s">
        <v>1318</v>
      </c>
      <c r="M612" s="670" t="s">
        <v>1318</v>
      </c>
      <c r="N612" s="670" t="s">
        <v>1318</v>
      </c>
      <c r="O612" s="670" t="s">
        <v>1318</v>
      </c>
      <c r="P612" s="671" t="s">
        <v>1318</v>
      </c>
      <c r="Q612" s="104">
        <v>1</v>
      </c>
      <c r="R612" s="258"/>
      <c r="S612" s="259"/>
      <c r="T612" s="259"/>
      <c r="U612" s="259"/>
      <c r="V612" s="259"/>
      <c r="W612" s="259"/>
      <c r="X612" s="259"/>
      <c r="Y612" s="259"/>
      <c r="Z612" s="260"/>
    </row>
    <row r="613" spans="1:26" s="1" customFormat="1" ht="45.75" customHeight="1" x14ac:dyDescent="0.2">
      <c r="A613" s="5"/>
      <c r="B613" s="39" t="s">
        <v>2708</v>
      </c>
      <c r="C613" s="573" t="s">
        <v>2160</v>
      </c>
      <c r="D613" s="560"/>
      <c r="E613" s="560"/>
      <c r="F613" s="560"/>
      <c r="G613" s="672"/>
      <c r="H613" s="15"/>
      <c r="I613" s="388" t="s">
        <v>2162</v>
      </c>
      <c r="J613" s="389"/>
      <c r="K613" s="389"/>
      <c r="L613" s="389"/>
      <c r="M613" s="389"/>
      <c r="N613" s="389"/>
      <c r="O613" s="389"/>
      <c r="P613" s="390"/>
      <c r="Q613" s="104">
        <v>1</v>
      </c>
      <c r="R613" s="258"/>
      <c r="S613" s="259"/>
      <c r="T613" s="259"/>
      <c r="U613" s="259"/>
      <c r="V613" s="259"/>
      <c r="W613" s="259"/>
      <c r="X613" s="259"/>
      <c r="Y613" s="259"/>
      <c r="Z613" s="260"/>
    </row>
    <row r="614" spans="1:26" s="1" customFormat="1" ht="21" customHeight="1" x14ac:dyDescent="0.2">
      <c r="A614" s="5"/>
      <c r="B614" s="39" t="s">
        <v>2709</v>
      </c>
      <c r="C614" s="573" t="s">
        <v>2161</v>
      </c>
      <c r="D614" s="560"/>
      <c r="E614" s="560"/>
      <c r="F614" s="560"/>
      <c r="G614" s="672"/>
      <c r="H614" s="15"/>
      <c r="I614" s="388" t="s">
        <v>3330</v>
      </c>
      <c r="J614" s="389"/>
      <c r="K614" s="389"/>
      <c r="L614" s="389"/>
      <c r="M614" s="389"/>
      <c r="N614" s="389"/>
      <c r="O614" s="389"/>
      <c r="P614" s="390"/>
      <c r="Q614" s="104">
        <v>1</v>
      </c>
      <c r="R614" s="258"/>
      <c r="S614" s="259"/>
      <c r="T614" s="259"/>
      <c r="U614" s="259"/>
      <c r="V614" s="259"/>
      <c r="W614" s="259"/>
      <c r="X614" s="259"/>
      <c r="Y614" s="259"/>
      <c r="Z614" s="260"/>
    </row>
    <row r="615" spans="1:26" s="1" customFormat="1" ht="21" customHeight="1" x14ac:dyDescent="0.2">
      <c r="A615" s="5"/>
      <c r="B615" s="102" t="s">
        <v>2710</v>
      </c>
      <c r="C615" s="573" t="s">
        <v>1783</v>
      </c>
      <c r="D615" s="560"/>
      <c r="E615" s="560"/>
      <c r="F615" s="560"/>
      <c r="G615" s="672"/>
      <c r="H615" s="44"/>
      <c r="I615" s="669" t="s">
        <v>444</v>
      </c>
      <c r="J615" s="670"/>
      <c r="K615" s="670"/>
      <c r="L615" s="670"/>
      <c r="M615" s="670"/>
      <c r="N615" s="670"/>
      <c r="O615" s="670"/>
      <c r="P615" s="671"/>
      <c r="Q615" s="104">
        <v>1</v>
      </c>
      <c r="R615" s="258"/>
      <c r="S615" s="259"/>
      <c r="T615" s="259"/>
      <c r="U615" s="259"/>
      <c r="V615" s="259"/>
      <c r="W615" s="259"/>
      <c r="X615" s="259"/>
      <c r="Y615" s="259"/>
      <c r="Z615" s="260"/>
    </row>
    <row r="616" spans="1:26" s="1" customFormat="1" ht="32.25" customHeight="1" x14ac:dyDescent="0.2">
      <c r="A616" s="5"/>
      <c r="B616" s="39" t="s">
        <v>2711</v>
      </c>
      <c r="C616" s="573" t="s">
        <v>1319</v>
      </c>
      <c r="D616" s="560"/>
      <c r="E616" s="560"/>
      <c r="F616" s="560"/>
      <c r="G616" s="672"/>
      <c r="H616" s="44"/>
      <c r="I616" s="669" t="s">
        <v>3371</v>
      </c>
      <c r="J616" s="670" t="s">
        <v>1320</v>
      </c>
      <c r="K616" s="670" t="s">
        <v>1320</v>
      </c>
      <c r="L616" s="670" t="s">
        <v>1320</v>
      </c>
      <c r="M616" s="670" t="s">
        <v>1320</v>
      </c>
      <c r="N616" s="670" t="s">
        <v>1320</v>
      </c>
      <c r="O616" s="670" t="s">
        <v>1320</v>
      </c>
      <c r="P616" s="671" t="s">
        <v>1320</v>
      </c>
      <c r="Q616" s="104">
        <v>1</v>
      </c>
      <c r="R616" s="258"/>
      <c r="S616" s="259"/>
      <c r="T616" s="259"/>
      <c r="U616" s="259"/>
      <c r="V616" s="259"/>
      <c r="W616" s="259"/>
      <c r="X616" s="259"/>
      <c r="Y616" s="259"/>
      <c r="Z616" s="260"/>
    </row>
    <row r="617" spans="1:26" s="1" customFormat="1" ht="27.75" customHeight="1" x14ac:dyDescent="0.2">
      <c r="A617" s="5"/>
      <c r="B617" s="558" t="s">
        <v>92</v>
      </c>
      <c r="C617" s="559"/>
      <c r="D617" s="559"/>
      <c r="E617" s="559"/>
      <c r="F617" s="559"/>
      <c r="G617" s="559"/>
      <c r="H617" s="559"/>
      <c r="I617" s="559"/>
      <c r="J617" s="559"/>
      <c r="K617" s="559"/>
      <c r="L617" s="559"/>
      <c r="M617" s="559"/>
      <c r="N617" s="559"/>
      <c r="O617" s="559"/>
      <c r="P617" s="559"/>
      <c r="Q617" s="7">
        <f>COUNTIF(Q584:Q616,"N/A")</f>
        <v>0</v>
      </c>
      <c r="R617" s="567"/>
      <c r="S617" s="567"/>
      <c r="T617" s="567"/>
      <c r="U617" s="567"/>
      <c r="V617" s="567"/>
      <c r="W617" s="567"/>
      <c r="X617" s="567"/>
      <c r="Y617" s="567"/>
      <c r="Z617" s="567"/>
    </row>
    <row r="618" spans="1:26" s="1" customFormat="1" ht="27.75" customHeight="1" x14ac:dyDescent="0.2">
      <c r="A618" s="5"/>
      <c r="B618" s="558" t="s">
        <v>812</v>
      </c>
      <c r="C618" s="559"/>
      <c r="D618" s="559"/>
      <c r="E618" s="559"/>
      <c r="F618" s="559"/>
      <c r="G618" s="559"/>
      <c r="H618" s="559"/>
      <c r="I618" s="559"/>
      <c r="J618" s="559"/>
      <c r="K618" s="559"/>
      <c r="L618" s="559"/>
      <c r="M618" s="559"/>
      <c r="N618" s="559"/>
      <c r="O618" s="559"/>
      <c r="P618" s="559"/>
      <c r="Q618" s="7">
        <f>COUNTIFS(H584:H616,"M",Q584:Q616,"N/A")</f>
        <v>0</v>
      </c>
      <c r="R618" s="567"/>
      <c r="S618" s="567"/>
      <c r="T618" s="567"/>
      <c r="U618" s="567"/>
      <c r="V618" s="567"/>
      <c r="W618" s="567"/>
      <c r="X618" s="567"/>
      <c r="Y618" s="567"/>
      <c r="Z618" s="567"/>
    </row>
    <row r="619" spans="1:26" s="1" customFormat="1" ht="27.75" customHeight="1" x14ac:dyDescent="0.2">
      <c r="A619" s="5"/>
      <c r="B619" s="558" t="s">
        <v>813</v>
      </c>
      <c r="C619" s="559"/>
      <c r="D619" s="559"/>
      <c r="E619" s="559"/>
      <c r="F619" s="559"/>
      <c r="G619" s="559"/>
      <c r="H619" s="559"/>
      <c r="I619" s="559"/>
      <c r="J619" s="559"/>
      <c r="K619" s="559"/>
      <c r="L619" s="559"/>
      <c r="M619" s="559"/>
      <c r="N619" s="559"/>
      <c r="O619" s="559"/>
      <c r="P619" s="559"/>
      <c r="Q619" s="7">
        <f>COUNTIFS(H584:H616,"M",Q584:Q616,"1")</f>
        <v>0</v>
      </c>
      <c r="R619" s="567"/>
      <c r="S619" s="567"/>
      <c r="T619" s="567"/>
      <c r="U619" s="567"/>
      <c r="V619" s="567"/>
      <c r="W619" s="567"/>
      <c r="X619" s="567"/>
      <c r="Y619" s="567"/>
      <c r="Z619" s="567"/>
    </row>
    <row r="620" spans="1:26" s="1" customFormat="1" ht="27.75" customHeight="1" x14ac:dyDescent="0.2">
      <c r="A620" s="5"/>
      <c r="B620" s="262" t="s">
        <v>93</v>
      </c>
      <c r="C620" s="263"/>
      <c r="D620" s="263"/>
      <c r="E620" s="263"/>
      <c r="F620" s="263"/>
      <c r="G620" s="263"/>
      <c r="H620" s="263"/>
      <c r="I620" s="263"/>
      <c r="J620" s="263"/>
      <c r="K620" s="263"/>
      <c r="L620" s="263"/>
      <c r="M620" s="263"/>
      <c r="N620" s="263"/>
      <c r="O620" s="263"/>
      <c r="P620" s="263"/>
      <c r="Q620" s="7">
        <f>SUM(Q584:Q616)</f>
        <v>33</v>
      </c>
      <c r="R620" s="567"/>
      <c r="S620" s="567"/>
      <c r="T620" s="567"/>
      <c r="U620" s="567"/>
      <c r="V620" s="567"/>
      <c r="W620" s="567"/>
      <c r="X620" s="567"/>
      <c r="Y620" s="567"/>
      <c r="Z620" s="567"/>
    </row>
    <row r="621" spans="1:26" s="1" customFormat="1" ht="21.75" customHeight="1" x14ac:dyDescent="0.2">
      <c r="A621" s="5"/>
      <c r="B621" s="101" t="s">
        <v>2712</v>
      </c>
      <c r="C621" s="574" t="s">
        <v>1343</v>
      </c>
      <c r="D621" s="575"/>
      <c r="E621" s="575"/>
      <c r="F621" s="575"/>
      <c r="G621" s="575"/>
      <c r="H621" s="575"/>
      <c r="I621" s="575"/>
      <c r="J621" s="575"/>
      <c r="K621" s="575"/>
      <c r="L621" s="575"/>
      <c r="M621" s="575"/>
      <c r="N621" s="575"/>
      <c r="O621" s="575"/>
      <c r="P621" s="575"/>
      <c r="Q621" s="204"/>
      <c r="R621" s="665"/>
      <c r="S621" s="663"/>
      <c r="T621" s="663"/>
      <c r="U621" s="663"/>
      <c r="V621" s="663"/>
      <c r="W621" s="663"/>
      <c r="X621" s="663"/>
      <c r="Y621" s="663"/>
      <c r="Z621" s="664"/>
    </row>
    <row r="622" spans="1:26" s="1" customFormat="1" ht="77.25" customHeight="1" x14ac:dyDescent="0.2">
      <c r="A622" s="5"/>
      <c r="B622" s="109" t="s">
        <v>2713</v>
      </c>
      <c r="C622" s="573" t="s">
        <v>1784</v>
      </c>
      <c r="D622" s="560"/>
      <c r="E622" s="560"/>
      <c r="F622" s="560"/>
      <c r="G622" s="672"/>
      <c r="H622" s="44"/>
      <c r="I622" s="669" t="s">
        <v>3372</v>
      </c>
      <c r="J622" s="670" t="s">
        <v>1785</v>
      </c>
      <c r="K622" s="670" t="s">
        <v>1785</v>
      </c>
      <c r="L622" s="670" t="s">
        <v>1785</v>
      </c>
      <c r="M622" s="670" t="s">
        <v>1785</v>
      </c>
      <c r="N622" s="670" t="s">
        <v>1785</v>
      </c>
      <c r="O622" s="670" t="s">
        <v>1785</v>
      </c>
      <c r="P622" s="671" t="s">
        <v>1785</v>
      </c>
      <c r="Q622" s="104">
        <v>1</v>
      </c>
      <c r="R622" s="258"/>
      <c r="S622" s="259"/>
      <c r="T622" s="259"/>
      <c r="U622" s="259"/>
      <c r="V622" s="259"/>
      <c r="W622" s="259"/>
      <c r="X622" s="259"/>
      <c r="Y622" s="259"/>
      <c r="Z622" s="260"/>
    </row>
    <row r="623" spans="1:26" s="1" customFormat="1" ht="75" customHeight="1" x14ac:dyDescent="0.2">
      <c r="A623" s="5"/>
      <c r="B623" s="109" t="s">
        <v>2714</v>
      </c>
      <c r="C623" s="573" t="s">
        <v>1786</v>
      </c>
      <c r="D623" s="560"/>
      <c r="E623" s="560"/>
      <c r="F623" s="560"/>
      <c r="G623" s="672"/>
      <c r="H623" s="44"/>
      <c r="I623" s="669" t="s">
        <v>3331</v>
      </c>
      <c r="J623" s="670" t="s">
        <v>1787</v>
      </c>
      <c r="K623" s="670" t="s">
        <v>1787</v>
      </c>
      <c r="L623" s="670" t="s">
        <v>1787</v>
      </c>
      <c r="M623" s="670" t="s">
        <v>1787</v>
      </c>
      <c r="N623" s="670" t="s">
        <v>1787</v>
      </c>
      <c r="O623" s="670" t="s">
        <v>1787</v>
      </c>
      <c r="P623" s="671" t="s">
        <v>1787</v>
      </c>
      <c r="Q623" s="104">
        <v>1</v>
      </c>
      <c r="R623" s="258"/>
      <c r="S623" s="259"/>
      <c r="T623" s="259"/>
      <c r="U623" s="259"/>
      <c r="V623" s="259"/>
      <c r="W623" s="259"/>
      <c r="X623" s="259"/>
      <c r="Y623" s="259"/>
      <c r="Z623" s="260"/>
    </row>
    <row r="624" spans="1:26" s="1" customFormat="1" ht="87" customHeight="1" x14ac:dyDescent="0.2">
      <c r="A624" s="5"/>
      <c r="B624" s="109" t="s">
        <v>2715</v>
      </c>
      <c r="C624" s="573" t="s">
        <v>3333</v>
      </c>
      <c r="D624" s="560"/>
      <c r="E624" s="560"/>
      <c r="F624" s="560"/>
      <c r="G624" s="672"/>
      <c r="H624" s="44" t="s">
        <v>57</v>
      </c>
      <c r="I624" s="669" t="s">
        <v>3332</v>
      </c>
      <c r="J624" s="670" t="s">
        <v>1788</v>
      </c>
      <c r="K624" s="670" t="s">
        <v>1788</v>
      </c>
      <c r="L624" s="670" t="s">
        <v>1788</v>
      </c>
      <c r="M624" s="670" t="s">
        <v>1788</v>
      </c>
      <c r="N624" s="670" t="s">
        <v>1788</v>
      </c>
      <c r="O624" s="670" t="s">
        <v>1788</v>
      </c>
      <c r="P624" s="671" t="s">
        <v>1788</v>
      </c>
      <c r="Q624" s="104">
        <v>1</v>
      </c>
      <c r="R624" s="258"/>
      <c r="S624" s="259"/>
      <c r="T624" s="259"/>
      <c r="U624" s="259"/>
      <c r="V624" s="259"/>
      <c r="W624" s="259"/>
      <c r="X624" s="259"/>
      <c r="Y624" s="259"/>
      <c r="Z624" s="260"/>
    </row>
    <row r="625" spans="1:26" s="1" customFormat="1" ht="21" customHeight="1" x14ac:dyDescent="0.2">
      <c r="A625" s="5"/>
      <c r="B625" s="109" t="s">
        <v>2716</v>
      </c>
      <c r="C625" s="573" t="s">
        <v>2030</v>
      </c>
      <c r="D625" s="560"/>
      <c r="E625" s="560"/>
      <c r="F625" s="560"/>
      <c r="G625" s="672"/>
      <c r="H625" s="44"/>
      <c r="I625" s="669" t="s">
        <v>1789</v>
      </c>
      <c r="J625" s="670" t="s">
        <v>1789</v>
      </c>
      <c r="K625" s="670" t="s">
        <v>1789</v>
      </c>
      <c r="L625" s="670" t="s">
        <v>1789</v>
      </c>
      <c r="M625" s="670" t="s">
        <v>1789</v>
      </c>
      <c r="N625" s="670" t="s">
        <v>1789</v>
      </c>
      <c r="O625" s="670" t="s">
        <v>1789</v>
      </c>
      <c r="P625" s="671" t="s">
        <v>1789</v>
      </c>
      <c r="Q625" s="104">
        <v>1</v>
      </c>
      <c r="R625" s="258"/>
      <c r="S625" s="259"/>
      <c r="T625" s="259"/>
      <c r="U625" s="259"/>
      <c r="V625" s="259"/>
      <c r="W625" s="259"/>
      <c r="X625" s="259"/>
      <c r="Y625" s="259"/>
      <c r="Z625" s="260"/>
    </row>
    <row r="626" spans="1:26" s="1" customFormat="1" ht="46.5" customHeight="1" x14ac:dyDescent="0.2">
      <c r="A626" s="5"/>
      <c r="B626" s="109" t="s">
        <v>2717</v>
      </c>
      <c r="C626" s="573" t="s">
        <v>1790</v>
      </c>
      <c r="D626" s="560"/>
      <c r="E626" s="560"/>
      <c r="F626" s="560"/>
      <c r="G626" s="672"/>
      <c r="H626" s="44"/>
      <c r="I626" s="669" t="s">
        <v>3334</v>
      </c>
      <c r="J626" s="670" t="s">
        <v>1791</v>
      </c>
      <c r="K626" s="670" t="s">
        <v>1791</v>
      </c>
      <c r="L626" s="670" t="s">
        <v>1791</v>
      </c>
      <c r="M626" s="670" t="s">
        <v>1791</v>
      </c>
      <c r="N626" s="670" t="s">
        <v>1791</v>
      </c>
      <c r="O626" s="670" t="s">
        <v>1791</v>
      </c>
      <c r="P626" s="671" t="s">
        <v>1791</v>
      </c>
      <c r="Q626" s="104">
        <v>1</v>
      </c>
      <c r="R626" s="258"/>
      <c r="S626" s="259"/>
      <c r="T626" s="259"/>
      <c r="U626" s="259"/>
      <c r="V626" s="259"/>
      <c r="W626" s="259"/>
      <c r="X626" s="259"/>
      <c r="Y626" s="259"/>
      <c r="Z626" s="260"/>
    </row>
    <row r="627" spans="1:26" s="1" customFormat="1" ht="60.75" customHeight="1" x14ac:dyDescent="0.2">
      <c r="A627" s="5"/>
      <c r="B627" s="109" t="s">
        <v>2718</v>
      </c>
      <c r="C627" s="573" t="s">
        <v>1792</v>
      </c>
      <c r="D627" s="560"/>
      <c r="E627" s="560"/>
      <c r="F627" s="560"/>
      <c r="G627" s="672"/>
      <c r="H627" s="44"/>
      <c r="I627" s="669" t="s">
        <v>2031</v>
      </c>
      <c r="J627" s="670" t="s">
        <v>1793</v>
      </c>
      <c r="K627" s="670" t="s">
        <v>1793</v>
      </c>
      <c r="L627" s="670" t="s">
        <v>1793</v>
      </c>
      <c r="M627" s="670" t="s">
        <v>1793</v>
      </c>
      <c r="N627" s="670" t="s">
        <v>1793</v>
      </c>
      <c r="O627" s="670" t="s">
        <v>1793</v>
      </c>
      <c r="P627" s="671" t="s">
        <v>1793</v>
      </c>
      <c r="Q627" s="104">
        <v>1</v>
      </c>
      <c r="R627" s="258"/>
      <c r="S627" s="259"/>
      <c r="T627" s="259"/>
      <c r="U627" s="259"/>
      <c r="V627" s="259"/>
      <c r="W627" s="259"/>
      <c r="X627" s="259"/>
      <c r="Y627" s="259"/>
      <c r="Z627" s="260"/>
    </row>
    <row r="628" spans="1:26" s="1" customFormat="1" ht="27.75" customHeight="1" x14ac:dyDescent="0.2">
      <c r="A628" s="5"/>
      <c r="B628" s="558" t="s">
        <v>92</v>
      </c>
      <c r="C628" s="559"/>
      <c r="D628" s="559"/>
      <c r="E628" s="559"/>
      <c r="F628" s="559"/>
      <c r="G628" s="559"/>
      <c r="H628" s="559"/>
      <c r="I628" s="559"/>
      <c r="J628" s="559"/>
      <c r="K628" s="559"/>
      <c r="L628" s="559"/>
      <c r="M628" s="559"/>
      <c r="N628" s="559"/>
      <c r="O628" s="559"/>
      <c r="P628" s="559"/>
      <c r="Q628" s="7">
        <f>COUNTIF(Q622:Z627,"N/A")</f>
        <v>0</v>
      </c>
      <c r="R628" s="567"/>
      <c r="S628" s="567"/>
      <c r="T628" s="567"/>
      <c r="U628" s="567"/>
      <c r="V628" s="567"/>
      <c r="W628" s="567"/>
      <c r="X628" s="567"/>
      <c r="Y628" s="567"/>
      <c r="Z628" s="567"/>
    </row>
    <row r="629" spans="1:26" s="1" customFormat="1" ht="27.75" customHeight="1" x14ac:dyDescent="0.2">
      <c r="A629" s="5"/>
      <c r="B629" s="558" t="s">
        <v>812</v>
      </c>
      <c r="C629" s="559"/>
      <c r="D629" s="559"/>
      <c r="E629" s="559"/>
      <c r="F629" s="559"/>
      <c r="G629" s="559"/>
      <c r="H629" s="559"/>
      <c r="I629" s="559"/>
      <c r="J629" s="559"/>
      <c r="K629" s="559"/>
      <c r="L629" s="559"/>
      <c r="M629" s="559"/>
      <c r="N629" s="559"/>
      <c r="O629" s="559"/>
      <c r="P629" s="559"/>
      <c r="Q629" s="7">
        <f>COUNTIFS(H622:H627,"M",Q622:Q627,"N/A")</f>
        <v>0</v>
      </c>
      <c r="R629" s="567"/>
      <c r="S629" s="567"/>
      <c r="T629" s="567"/>
      <c r="U629" s="567"/>
      <c r="V629" s="567"/>
      <c r="W629" s="567"/>
      <c r="X629" s="567"/>
      <c r="Y629" s="567"/>
      <c r="Z629" s="567"/>
    </row>
    <row r="630" spans="1:26" s="1" customFormat="1" ht="27.75" customHeight="1" x14ac:dyDescent="0.2">
      <c r="A630" s="5"/>
      <c r="B630" s="558" t="s">
        <v>813</v>
      </c>
      <c r="C630" s="559"/>
      <c r="D630" s="559"/>
      <c r="E630" s="559"/>
      <c r="F630" s="559"/>
      <c r="G630" s="559"/>
      <c r="H630" s="559"/>
      <c r="I630" s="559"/>
      <c r="J630" s="559"/>
      <c r="K630" s="559"/>
      <c r="L630" s="559"/>
      <c r="M630" s="559"/>
      <c r="N630" s="559"/>
      <c r="O630" s="559"/>
      <c r="P630" s="559"/>
      <c r="Q630" s="7">
        <f>COUNTIFS(H622:H627,"M",Q622:Q627,"1")</f>
        <v>1</v>
      </c>
      <c r="R630" s="567"/>
      <c r="S630" s="567"/>
      <c r="T630" s="567"/>
      <c r="U630" s="567"/>
      <c r="V630" s="567"/>
      <c r="W630" s="567"/>
      <c r="X630" s="567"/>
      <c r="Y630" s="567"/>
      <c r="Z630" s="567"/>
    </row>
    <row r="631" spans="1:26" s="1" customFormat="1" ht="27.75" customHeight="1" x14ac:dyDescent="0.2">
      <c r="A631" s="5"/>
      <c r="B631" s="262" t="s">
        <v>93</v>
      </c>
      <c r="C631" s="263"/>
      <c r="D631" s="263"/>
      <c r="E631" s="263"/>
      <c r="F631" s="263"/>
      <c r="G631" s="263"/>
      <c r="H631" s="263"/>
      <c r="I631" s="263"/>
      <c r="J631" s="263"/>
      <c r="K631" s="263"/>
      <c r="L631" s="263"/>
      <c r="M631" s="263"/>
      <c r="N631" s="263"/>
      <c r="O631" s="263"/>
      <c r="P631" s="263"/>
      <c r="Q631" s="7">
        <f>SUM(Q622:Q627)</f>
        <v>6</v>
      </c>
      <c r="R631" s="567"/>
      <c r="S631" s="567"/>
      <c r="T631" s="567"/>
      <c r="U631" s="567"/>
      <c r="V631" s="567"/>
      <c r="W631" s="567"/>
      <c r="X631" s="567"/>
      <c r="Y631" s="567"/>
      <c r="Z631" s="567"/>
    </row>
    <row r="632" spans="1:26" s="1" customFormat="1" ht="21.75" customHeight="1" x14ac:dyDescent="0.2">
      <c r="A632" s="5"/>
      <c r="B632" s="101" t="s">
        <v>2719</v>
      </c>
      <c r="C632" s="574" t="s">
        <v>1344</v>
      </c>
      <c r="D632" s="575"/>
      <c r="E632" s="575"/>
      <c r="F632" s="575"/>
      <c r="G632" s="575"/>
      <c r="H632" s="575"/>
      <c r="I632" s="575"/>
      <c r="J632" s="575"/>
      <c r="K632" s="575"/>
      <c r="L632" s="575"/>
      <c r="M632" s="575"/>
      <c r="N632" s="575"/>
      <c r="O632" s="575"/>
      <c r="P632" s="576"/>
      <c r="Q632" s="108"/>
      <c r="R632" s="665"/>
      <c r="S632" s="663"/>
      <c r="T632" s="663"/>
      <c r="U632" s="663"/>
      <c r="V632" s="663"/>
      <c r="W632" s="663"/>
      <c r="X632" s="663"/>
      <c r="Y632" s="663"/>
      <c r="Z632" s="664"/>
    </row>
    <row r="633" spans="1:26" s="1" customFormat="1" ht="21.75" customHeight="1" x14ac:dyDescent="0.2">
      <c r="A633" s="5"/>
      <c r="B633" s="39" t="s">
        <v>2720</v>
      </c>
      <c r="C633" s="573" t="s">
        <v>3335</v>
      </c>
      <c r="D633" s="560"/>
      <c r="E633" s="560"/>
      <c r="F633" s="560"/>
      <c r="G633" s="672"/>
      <c r="H633" s="44"/>
      <c r="I633" s="669" t="s">
        <v>444</v>
      </c>
      <c r="J633" s="670"/>
      <c r="K633" s="670"/>
      <c r="L633" s="670"/>
      <c r="M633" s="670"/>
      <c r="N633" s="670"/>
      <c r="O633" s="670"/>
      <c r="P633" s="671"/>
      <c r="Q633" s="104">
        <v>1</v>
      </c>
      <c r="R633" s="258"/>
      <c r="S633" s="259"/>
      <c r="T633" s="259"/>
      <c r="U633" s="259"/>
      <c r="V633" s="259"/>
      <c r="W633" s="259"/>
      <c r="X633" s="259"/>
      <c r="Y633" s="259"/>
      <c r="Z633" s="260"/>
    </row>
    <row r="634" spans="1:26" s="1" customFormat="1" ht="63.75" customHeight="1" x14ac:dyDescent="0.2">
      <c r="A634" s="5"/>
      <c r="B634" s="39" t="s">
        <v>2721</v>
      </c>
      <c r="C634" s="573" t="s">
        <v>1794</v>
      </c>
      <c r="D634" s="560"/>
      <c r="E634" s="560"/>
      <c r="F634" s="560"/>
      <c r="G634" s="672"/>
      <c r="H634" s="44"/>
      <c r="I634" s="669" t="s">
        <v>3336</v>
      </c>
      <c r="J634" s="670" t="s">
        <v>1795</v>
      </c>
      <c r="K634" s="670" t="s">
        <v>1795</v>
      </c>
      <c r="L634" s="670" t="s">
        <v>1795</v>
      </c>
      <c r="M634" s="670" t="s">
        <v>1795</v>
      </c>
      <c r="N634" s="670" t="s">
        <v>1795</v>
      </c>
      <c r="O634" s="670" t="s">
        <v>1795</v>
      </c>
      <c r="P634" s="671" t="s">
        <v>1795</v>
      </c>
      <c r="Q634" s="104">
        <v>1</v>
      </c>
      <c r="R634" s="258"/>
      <c r="S634" s="259"/>
      <c r="T634" s="259"/>
      <c r="U634" s="259"/>
      <c r="V634" s="259"/>
      <c r="W634" s="259"/>
      <c r="X634" s="259"/>
      <c r="Y634" s="259"/>
      <c r="Z634" s="260"/>
    </row>
    <row r="635" spans="1:26" s="1" customFormat="1" ht="21" customHeight="1" x14ac:dyDescent="0.2">
      <c r="A635" s="5"/>
      <c r="B635" s="39" t="s">
        <v>2722</v>
      </c>
      <c r="C635" s="573" t="s">
        <v>1796</v>
      </c>
      <c r="D635" s="560"/>
      <c r="E635" s="560"/>
      <c r="F635" s="560"/>
      <c r="G635" s="672"/>
      <c r="H635" s="44"/>
      <c r="I635" s="669" t="s">
        <v>444</v>
      </c>
      <c r="J635" s="670" t="s">
        <v>1425</v>
      </c>
      <c r="K635" s="670" t="s">
        <v>1425</v>
      </c>
      <c r="L635" s="670" t="s">
        <v>1425</v>
      </c>
      <c r="M635" s="670" t="s">
        <v>1425</v>
      </c>
      <c r="N635" s="670" t="s">
        <v>1425</v>
      </c>
      <c r="O635" s="670" t="s">
        <v>1425</v>
      </c>
      <c r="P635" s="671" t="s">
        <v>1425</v>
      </c>
      <c r="Q635" s="104">
        <v>1</v>
      </c>
      <c r="R635" s="258"/>
      <c r="S635" s="259"/>
      <c r="T635" s="259"/>
      <c r="U635" s="259"/>
      <c r="V635" s="259"/>
      <c r="W635" s="259"/>
      <c r="X635" s="259"/>
      <c r="Y635" s="259"/>
      <c r="Z635" s="260"/>
    </row>
    <row r="636" spans="1:26" s="1" customFormat="1" ht="102" customHeight="1" x14ac:dyDescent="0.2">
      <c r="A636" s="5"/>
      <c r="B636" s="39" t="s">
        <v>2723</v>
      </c>
      <c r="C636" s="573" t="s">
        <v>1797</v>
      </c>
      <c r="D636" s="560"/>
      <c r="E636" s="560"/>
      <c r="F636" s="560"/>
      <c r="G636" s="672"/>
      <c r="H636" s="44"/>
      <c r="I636" s="669" t="s">
        <v>3389</v>
      </c>
      <c r="J636" s="670" t="s">
        <v>1798</v>
      </c>
      <c r="K636" s="670" t="s">
        <v>1798</v>
      </c>
      <c r="L636" s="670" t="s">
        <v>1798</v>
      </c>
      <c r="M636" s="670" t="s">
        <v>1798</v>
      </c>
      <c r="N636" s="670" t="s">
        <v>1798</v>
      </c>
      <c r="O636" s="670" t="s">
        <v>1798</v>
      </c>
      <c r="P636" s="671" t="s">
        <v>1798</v>
      </c>
      <c r="Q636" s="104">
        <v>1</v>
      </c>
      <c r="R636" s="258"/>
      <c r="S636" s="259"/>
      <c r="T636" s="259"/>
      <c r="U636" s="259"/>
      <c r="V636" s="259"/>
      <c r="W636" s="259"/>
      <c r="X636" s="259"/>
      <c r="Y636" s="259"/>
      <c r="Z636" s="260"/>
    </row>
    <row r="637" spans="1:26" s="1" customFormat="1" ht="173.25" customHeight="1" x14ac:dyDescent="0.2">
      <c r="A637" s="5"/>
      <c r="B637" s="39" t="s">
        <v>2724</v>
      </c>
      <c r="C637" s="573" t="s">
        <v>1799</v>
      </c>
      <c r="D637" s="560"/>
      <c r="E637" s="560"/>
      <c r="F637" s="560"/>
      <c r="G637" s="672"/>
      <c r="H637" s="44"/>
      <c r="I637" s="669" t="s">
        <v>3337</v>
      </c>
      <c r="J637" s="670" t="s">
        <v>1800</v>
      </c>
      <c r="K637" s="670" t="s">
        <v>1800</v>
      </c>
      <c r="L637" s="670" t="s">
        <v>1800</v>
      </c>
      <c r="M637" s="670" t="s">
        <v>1800</v>
      </c>
      <c r="N637" s="670" t="s">
        <v>1800</v>
      </c>
      <c r="O637" s="670" t="s">
        <v>1800</v>
      </c>
      <c r="P637" s="671" t="s">
        <v>1800</v>
      </c>
      <c r="Q637" s="104">
        <v>1</v>
      </c>
      <c r="R637" s="258"/>
      <c r="S637" s="259"/>
      <c r="T637" s="259"/>
      <c r="U637" s="259"/>
      <c r="V637" s="259"/>
      <c r="W637" s="259"/>
      <c r="X637" s="259"/>
      <c r="Y637" s="259"/>
      <c r="Z637" s="260"/>
    </row>
    <row r="638" spans="1:26" s="1" customFormat="1" ht="21" customHeight="1" x14ac:dyDescent="0.2">
      <c r="A638" s="5"/>
      <c r="B638" s="39" t="s">
        <v>2725</v>
      </c>
      <c r="C638" s="573" t="s">
        <v>1801</v>
      </c>
      <c r="D638" s="560"/>
      <c r="E638" s="560"/>
      <c r="F638" s="560"/>
      <c r="G638" s="672"/>
      <c r="H638" s="44"/>
      <c r="I638" s="669" t="s">
        <v>1802</v>
      </c>
      <c r="J638" s="670" t="s">
        <v>1802</v>
      </c>
      <c r="K638" s="670" t="s">
        <v>1802</v>
      </c>
      <c r="L638" s="670" t="s">
        <v>1802</v>
      </c>
      <c r="M638" s="670" t="s">
        <v>1802</v>
      </c>
      <c r="N638" s="670" t="s">
        <v>1802</v>
      </c>
      <c r="O638" s="670" t="s">
        <v>1802</v>
      </c>
      <c r="P638" s="671" t="s">
        <v>1802</v>
      </c>
      <c r="Q638" s="104">
        <v>1</v>
      </c>
      <c r="R638" s="258"/>
      <c r="S638" s="259"/>
      <c r="T638" s="259"/>
      <c r="U638" s="259"/>
      <c r="V638" s="259"/>
      <c r="W638" s="259"/>
      <c r="X638" s="259"/>
      <c r="Y638" s="259"/>
      <c r="Z638" s="260"/>
    </row>
    <row r="639" spans="1:26" s="1" customFormat="1" ht="77.25" customHeight="1" x14ac:dyDescent="0.2">
      <c r="A639" s="5"/>
      <c r="B639" s="39" t="s">
        <v>2726</v>
      </c>
      <c r="C639" s="573" t="s">
        <v>1803</v>
      </c>
      <c r="D639" s="560"/>
      <c r="E639" s="560"/>
      <c r="F639" s="560"/>
      <c r="G639" s="672"/>
      <c r="H639" s="44"/>
      <c r="I639" s="669" t="s">
        <v>2032</v>
      </c>
      <c r="J639" s="670" t="s">
        <v>1804</v>
      </c>
      <c r="K639" s="670" t="s">
        <v>1804</v>
      </c>
      <c r="L639" s="670" t="s">
        <v>1804</v>
      </c>
      <c r="M639" s="670" t="s">
        <v>1804</v>
      </c>
      <c r="N639" s="670" t="s">
        <v>1804</v>
      </c>
      <c r="O639" s="670" t="s">
        <v>1804</v>
      </c>
      <c r="P639" s="671" t="s">
        <v>1804</v>
      </c>
      <c r="Q639" s="104">
        <v>1</v>
      </c>
      <c r="R639" s="258"/>
      <c r="S639" s="259"/>
      <c r="T639" s="259"/>
      <c r="U639" s="259"/>
      <c r="V639" s="259"/>
      <c r="W639" s="259"/>
      <c r="X639" s="259"/>
      <c r="Y639" s="259"/>
      <c r="Z639" s="260"/>
    </row>
    <row r="640" spans="1:26" s="1" customFormat="1" ht="45.75" customHeight="1" x14ac:dyDescent="0.2">
      <c r="A640" s="5"/>
      <c r="B640" s="39" t="s">
        <v>2727</v>
      </c>
      <c r="C640" s="573" t="s">
        <v>3338</v>
      </c>
      <c r="D640" s="560"/>
      <c r="E640" s="560"/>
      <c r="F640" s="560"/>
      <c r="G640" s="672"/>
      <c r="H640" s="44"/>
      <c r="I640" s="669" t="s">
        <v>2033</v>
      </c>
      <c r="J640" s="670" t="s">
        <v>1805</v>
      </c>
      <c r="K640" s="670" t="s">
        <v>1805</v>
      </c>
      <c r="L640" s="670" t="s">
        <v>1805</v>
      </c>
      <c r="M640" s="670" t="s">
        <v>1805</v>
      </c>
      <c r="N640" s="670" t="s">
        <v>1805</v>
      </c>
      <c r="O640" s="670" t="s">
        <v>1805</v>
      </c>
      <c r="P640" s="671" t="s">
        <v>1805</v>
      </c>
      <c r="Q640" s="104">
        <v>1</v>
      </c>
      <c r="R640" s="258"/>
      <c r="S640" s="259"/>
      <c r="T640" s="259"/>
      <c r="U640" s="259"/>
      <c r="V640" s="259"/>
      <c r="W640" s="259"/>
      <c r="X640" s="259"/>
      <c r="Y640" s="259"/>
      <c r="Z640" s="260"/>
    </row>
    <row r="641" spans="1:26" s="1" customFormat="1" ht="30" customHeight="1" x14ac:dyDescent="0.2">
      <c r="A641" s="5"/>
      <c r="B641" s="39" t="s">
        <v>2728</v>
      </c>
      <c r="C641" s="573" t="s">
        <v>3339</v>
      </c>
      <c r="D641" s="560"/>
      <c r="E641" s="560"/>
      <c r="F641" s="560"/>
      <c r="G641" s="672"/>
      <c r="H641" s="44"/>
      <c r="I641" s="669" t="s">
        <v>2034</v>
      </c>
      <c r="J641" s="670" t="s">
        <v>1806</v>
      </c>
      <c r="K641" s="670" t="s">
        <v>1806</v>
      </c>
      <c r="L641" s="670" t="s">
        <v>1806</v>
      </c>
      <c r="M641" s="670" t="s">
        <v>1806</v>
      </c>
      <c r="N641" s="670" t="s">
        <v>1806</v>
      </c>
      <c r="O641" s="670" t="s">
        <v>1806</v>
      </c>
      <c r="P641" s="671" t="s">
        <v>1806</v>
      </c>
      <c r="Q641" s="104">
        <v>1</v>
      </c>
      <c r="R641" s="258"/>
      <c r="S641" s="259"/>
      <c r="T641" s="259"/>
      <c r="U641" s="259"/>
      <c r="V641" s="259"/>
      <c r="W641" s="259"/>
      <c r="X641" s="259"/>
      <c r="Y641" s="259"/>
      <c r="Z641" s="260"/>
    </row>
    <row r="642" spans="1:26" s="1" customFormat="1" ht="21" customHeight="1" x14ac:dyDescent="0.2">
      <c r="A642" s="5"/>
      <c r="B642" s="39" t="s">
        <v>2729</v>
      </c>
      <c r="C642" s="573" t="s">
        <v>3340</v>
      </c>
      <c r="D642" s="560"/>
      <c r="E642" s="560"/>
      <c r="F642" s="560"/>
      <c r="G642" s="672"/>
      <c r="H642" s="44"/>
      <c r="I642" s="669" t="s">
        <v>444</v>
      </c>
      <c r="J642" s="670" t="s">
        <v>1425</v>
      </c>
      <c r="K642" s="670" t="s">
        <v>1425</v>
      </c>
      <c r="L642" s="670" t="s">
        <v>1425</v>
      </c>
      <c r="M642" s="670" t="s">
        <v>1425</v>
      </c>
      <c r="N642" s="670" t="s">
        <v>1425</v>
      </c>
      <c r="O642" s="670" t="s">
        <v>1425</v>
      </c>
      <c r="P642" s="671" t="s">
        <v>1425</v>
      </c>
      <c r="Q642" s="104">
        <v>1</v>
      </c>
      <c r="R642" s="258"/>
      <c r="S642" s="259"/>
      <c r="T642" s="259"/>
      <c r="U642" s="259"/>
      <c r="V642" s="259"/>
      <c r="W642" s="259"/>
      <c r="X642" s="259"/>
      <c r="Y642" s="259"/>
      <c r="Z642" s="260"/>
    </row>
    <row r="643" spans="1:26" s="1" customFormat="1" ht="21.75" customHeight="1" x14ac:dyDescent="0.2">
      <c r="A643" s="5"/>
      <c r="B643" s="39" t="s">
        <v>2730</v>
      </c>
      <c r="C643" s="573" t="s">
        <v>3341</v>
      </c>
      <c r="D643" s="560"/>
      <c r="E643" s="560"/>
      <c r="F643" s="560"/>
      <c r="G643" s="672"/>
      <c r="H643" s="44"/>
      <c r="I643" s="669" t="s">
        <v>444</v>
      </c>
      <c r="J643" s="670" t="s">
        <v>1425</v>
      </c>
      <c r="K643" s="670" t="s">
        <v>1425</v>
      </c>
      <c r="L643" s="670" t="s">
        <v>1425</v>
      </c>
      <c r="M643" s="670" t="s">
        <v>1425</v>
      </c>
      <c r="N643" s="670" t="s">
        <v>1425</v>
      </c>
      <c r="O643" s="670" t="s">
        <v>1425</v>
      </c>
      <c r="P643" s="671" t="s">
        <v>1425</v>
      </c>
      <c r="Q643" s="104">
        <v>1</v>
      </c>
      <c r="R643" s="258"/>
      <c r="S643" s="259"/>
      <c r="T643" s="259"/>
      <c r="U643" s="259"/>
      <c r="V643" s="259"/>
      <c r="W643" s="259"/>
      <c r="X643" s="259"/>
      <c r="Y643" s="259"/>
      <c r="Z643" s="260"/>
    </row>
    <row r="644" spans="1:26" s="1" customFormat="1" ht="27.75" customHeight="1" x14ac:dyDescent="0.2">
      <c r="A644" s="5"/>
      <c r="B644" s="558" t="s">
        <v>92</v>
      </c>
      <c r="C644" s="559"/>
      <c r="D644" s="559"/>
      <c r="E644" s="559"/>
      <c r="F644" s="559"/>
      <c r="G644" s="559"/>
      <c r="H644" s="559"/>
      <c r="I644" s="559"/>
      <c r="J644" s="559"/>
      <c r="K644" s="559"/>
      <c r="L644" s="559"/>
      <c r="M644" s="559"/>
      <c r="N644" s="559"/>
      <c r="O644" s="559"/>
      <c r="P644" s="559"/>
      <c r="Q644" s="7">
        <f>COUNTIF(Q633:Q643,"N/A")</f>
        <v>0</v>
      </c>
      <c r="R644" s="567"/>
      <c r="S644" s="567"/>
      <c r="T644" s="567"/>
      <c r="U644" s="567"/>
      <c r="V644" s="567"/>
      <c r="W644" s="567"/>
      <c r="X644" s="567"/>
      <c r="Y644" s="567"/>
      <c r="Z644" s="567"/>
    </row>
    <row r="645" spans="1:26" s="1" customFormat="1" ht="27.75" customHeight="1" x14ac:dyDescent="0.2">
      <c r="A645" s="5"/>
      <c r="B645" s="558" t="s">
        <v>812</v>
      </c>
      <c r="C645" s="559"/>
      <c r="D645" s="559"/>
      <c r="E645" s="559"/>
      <c r="F645" s="559"/>
      <c r="G645" s="559"/>
      <c r="H645" s="559"/>
      <c r="I645" s="559"/>
      <c r="J645" s="559"/>
      <c r="K645" s="559"/>
      <c r="L645" s="559"/>
      <c r="M645" s="559"/>
      <c r="N645" s="559"/>
      <c r="O645" s="559"/>
      <c r="P645" s="559"/>
      <c r="Q645" s="7">
        <f>COUNTIFS(H633:H643,"M",Q633:Q643,"N/A")</f>
        <v>0</v>
      </c>
      <c r="R645" s="567"/>
      <c r="S645" s="567"/>
      <c r="T645" s="567"/>
      <c r="U645" s="567"/>
      <c r="V645" s="567"/>
      <c r="W645" s="567"/>
      <c r="X645" s="567"/>
      <c r="Y645" s="567"/>
      <c r="Z645" s="567"/>
    </row>
    <row r="646" spans="1:26" s="1" customFormat="1" ht="27.75" customHeight="1" x14ac:dyDescent="0.2">
      <c r="A646" s="5"/>
      <c r="B646" s="558" t="s">
        <v>813</v>
      </c>
      <c r="C646" s="559"/>
      <c r="D646" s="559"/>
      <c r="E646" s="559"/>
      <c r="F646" s="559"/>
      <c r="G646" s="559"/>
      <c r="H646" s="559"/>
      <c r="I646" s="559"/>
      <c r="J646" s="559"/>
      <c r="K646" s="559"/>
      <c r="L646" s="559"/>
      <c r="M646" s="559"/>
      <c r="N646" s="559"/>
      <c r="O646" s="559"/>
      <c r="P646" s="559"/>
      <c r="Q646" s="7">
        <f>COUNTIFS(H633:H643,"M",Q633:Q643,"1")</f>
        <v>0</v>
      </c>
      <c r="R646" s="567"/>
      <c r="S646" s="567"/>
      <c r="T646" s="567"/>
      <c r="U646" s="567"/>
      <c r="V646" s="567"/>
      <c r="W646" s="567"/>
      <c r="X646" s="567"/>
      <c r="Y646" s="567"/>
      <c r="Z646" s="567"/>
    </row>
    <row r="647" spans="1:26" s="1" customFormat="1" ht="27.75" customHeight="1" x14ac:dyDescent="0.2">
      <c r="A647" s="5"/>
      <c r="B647" s="262" t="s">
        <v>93</v>
      </c>
      <c r="C647" s="263"/>
      <c r="D647" s="263"/>
      <c r="E647" s="263"/>
      <c r="F647" s="263"/>
      <c r="G647" s="263"/>
      <c r="H647" s="263"/>
      <c r="I647" s="263"/>
      <c r="J647" s="263"/>
      <c r="K647" s="263"/>
      <c r="L647" s="263"/>
      <c r="M647" s="263"/>
      <c r="N647" s="263"/>
      <c r="O647" s="263"/>
      <c r="P647" s="263"/>
      <c r="Q647" s="7">
        <f>SUM(Q633:Q643)</f>
        <v>11</v>
      </c>
      <c r="R647" s="567"/>
      <c r="S647" s="567"/>
      <c r="T647" s="567"/>
      <c r="U647" s="567"/>
      <c r="V647" s="567"/>
      <c r="W647" s="567"/>
      <c r="X647" s="567"/>
      <c r="Y647" s="567"/>
      <c r="Z647" s="567"/>
    </row>
    <row r="648" spans="1:26" s="1" customFormat="1" ht="21" customHeight="1" x14ac:dyDescent="0.2">
      <c r="A648" s="5"/>
      <c r="B648" s="101" t="s">
        <v>2731</v>
      </c>
      <c r="C648" s="574" t="s">
        <v>1345</v>
      </c>
      <c r="D648" s="575"/>
      <c r="E648" s="575"/>
      <c r="F648" s="575"/>
      <c r="G648" s="575"/>
      <c r="H648" s="575"/>
      <c r="I648" s="575"/>
      <c r="J648" s="575"/>
      <c r="K648" s="575"/>
      <c r="L648" s="575"/>
      <c r="M648" s="575"/>
      <c r="N648" s="575"/>
      <c r="O648" s="575"/>
      <c r="P648" s="576"/>
      <c r="Q648" s="108"/>
      <c r="R648" s="665"/>
      <c r="S648" s="663"/>
      <c r="T648" s="663"/>
      <c r="U648" s="663"/>
      <c r="V648" s="663"/>
      <c r="W648" s="663"/>
      <c r="X648" s="663"/>
      <c r="Y648" s="663"/>
      <c r="Z648" s="664"/>
    </row>
    <row r="649" spans="1:26" s="1" customFormat="1" ht="21" customHeight="1" x14ac:dyDescent="0.2">
      <c r="A649" s="5"/>
      <c r="B649" s="39" t="s">
        <v>2733</v>
      </c>
      <c r="C649" s="573" t="s">
        <v>1807</v>
      </c>
      <c r="D649" s="560"/>
      <c r="E649" s="560"/>
      <c r="F649" s="560"/>
      <c r="G649" s="672"/>
      <c r="H649" s="44"/>
      <c r="I649" s="669" t="s">
        <v>444</v>
      </c>
      <c r="J649" s="670" t="s">
        <v>1808</v>
      </c>
      <c r="K649" s="670" t="s">
        <v>1808</v>
      </c>
      <c r="L649" s="670" t="s">
        <v>1808</v>
      </c>
      <c r="M649" s="670" t="s">
        <v>1808</v>
      </c>
      <c r="N649" s="670" t="s">
        <v>1808</v>
      </c>
      <c r="O649" s="670" t="s">
        <v>1808</v>
      </c>
      <c r="P649" s="671" t="s">
        <v>1808</v>
      </c>
      <c r="Q649" s="104">
        <v>1</v>
      </c>
      <c r="R649" s="258"/>
      <c r="S649" s="259"/>
      <c r="T649" s="259"/>
      <c r="U649" s="259"/>
      <c r="V649" s="259"/>
      <c r="W649" s="259"/>
      <c r="X649" s="259"/>
      <c r="Y649" s="259"/>
      <c r="Z649" s="260"/>
    </row>
    <row r="650" spans="1:26" s="1" customFormat="1" ht="149.25" customHeight="1" x14ac:dyDescent="0.2">
      <c r="A650" s="5"/>
      <c r="B650" s="39" t="s">
        <v>2734</v>
      </c>
      <c r="C650" s="573" t="s">
        <v>1809</v>
      </c>
      <c r="D650" s="560"/>
      <c r="E650" s="560"/>
      <c r="F650" s="560"/>
      <c r="G650" s="672"/>
      <c r="H650" s="44"/>
      <c r="I650" s="669" t="s">
        <v>3366</v>
      </c>
      <c r="J650" s="670" t="s">
        <v>1810</v>
      </c>
      <c r="K650" s="670" t="s">
        <v>1810</v>
      </c>
      <c r="L650" s="670" t="s">
        <v>1810</v>
      </c>
      <c r="M650" s="670" t="s">
        <v>1810</v>
      </c>
      <c r="N650" s="670" t="s">
        <v>1810</v>
      </c>
      <c r="O650" s="670" t="s">
        <v>1810</v>
      </c>
      <c r="P650" s="671" t="s">
        <v>1810</v>
      </c>
      <c r="Q650" s="104">
        <v>1</v>
      </c>
      <c r="R650" s="258"/>
      <c r="S650" s="259"/>
      <c r="T650" s="259"/>
      <c r="U650" s="259"/>
      <c r="V650" s="259"/>
      <c r="W650" s="259"/>
      <c r="X650" s="259"/>
      <c r="Y650" s="259"/>
      <c r="Z650" s="260"/>
    </row>
    <row r="651" spans="1:26" s="1" customFormat="1" ht="32.25" customHeight="1" x14ac:dyDescent="0.2">
      <c r="A651" s="5"/>
      <c r="B651" s="39" t="s">
        <v>2735</v>
      </c>
      <c r="C651" s="573" t="s">
        <v>1811</v>
      </c>
      <c r="D651" s="560"/>
      <c r="E651" s="560"/>
      <c r="F651" s="560"/>
      <c r="G651" s="672"/>
      <c r="H651" s="44"/>
      <c r="I651" s="669" t="s">
        <v>1812</v>
      </c>
      <c r="J651" s="670" t="s">
        <v>1812</v>
      </c>
      <c r="K651" s="670" t="s">
        <v>1812</v>
      </c>
      <c r="L651" s="670" t="s">
        <v>1812</v>
      </c>
      <c r="M651" s="670" t="s">
        <v>1812</v>
      </c>
      <c r="N651" s="670" t="s">
        <v>1812</v>
      </c>
      <c r="O651" s="670" t="s">
        <v>1812</v>
      </c>
      <c r="P651" s="671" t="s">
        <v>1812</v>
      </c>
      <c r="Q651" s="104">
        <v>1</v>
      </c>
      <c r="R651" s="258"/>
      <c r="S651" s="259"/>
      <c r="T651" s="259"/>
      <c r="U651" s="259"/>
      <c r="V651" s="259"/>
      <c r="W651" s="259"/>
      <c r="X651" s="259"/>
      <c r="Y651" s="259"/>
      <c r="Z651" s="260"/>
    </row>
    <row r="652" spans="1:26" ht="90.75" customHeight="1" x14ac:dyDescent="0.2">
      <c r="B652" s="39" t="s">
        <v>2736</v>
      </c>
      <c r="C652" s="573" t="s">
        <v>1813</v>
      </c>
      <c r="D652" s="560"/>
      <c r="E652" s="560"/>
      <c r="F652" s="560"/>
      <c r="G652" s="672"/>
      <c r="H652" s="44"/>
      <c r="I652" s="669" t="s">
        <v>3367</v>
      </c>
      <c r="J652" s="670" t="s">
        <v>1814</v>
      </c>
      <c r="K652" s="670" t="s">
        <v>1814</v>
      </c>
      <c r="L652" s="670" t="s">
        <v>1814</v>
      </c>
      <c r="M652" s="670" t="s">
        <v>1814</v>
      </c>
      <c r="N652" s="670" t="s">
        <v>1814</v>
      </c>
      <c r="O652" s="670" t="s">
        <v>1814</v>
      </c>
      <c r="P652" s="671" t="s">
        <v>1814</v>
      </c>
      <c r="Q652" s="104">
        <v>1</v>
      </c>
      <c r="R652" s="258"/>
      <c r="S652" s="259"/>
      <c r="T652" s="259"/>
      <c r="U652" s="259"/>
      <c r="V652" s="259"/>
      <c r="W652" s="259"/>
      <c r="X652" s="259"/>
      <c r="Y652" s="259"/>
      <c r="Z652" s="260"/>
    </row>
    <row r="653" spans="1:26" ht="92.25" customHeight="1" x14ac:dyDescent="0.2">
      <c r="B653" s="39" t="s">
        <v>2737</v>
      </c>
      <c r="C653" s="573" t="s">
        <v>1815</v>
      </c>
      <c r="D653" s="560"/>
      <c r="E653" s="560"/>
      <c r="F653" s="560"/>
      <c r="G653" s="672"/>
      <c r="H653" s="44"/>
      <c r="I653" s="669" t="s">
        <v>1816</v>
      </c>
      <c r="J653" s="670" t="s">
        <v>1816</v>
      </c>
      <c r="K653" s="670" t="s">
        <v>1816</v>
      </c>
      <c r="L653" s="670" t="s">
        <v>1816</v>
      </c>
      <c r="M653" s="670" t="s">
        <v>1816</v>
      </c>
      <c r="N653" s="670" t="s">
        <v>1816</v>
      </c>
      <c r="O653" s="670" t="s">
        <v>1816</v>
      </c>
      <c r="P653" s="671" t="s">
        <v>1816</v>
      </c>
      <c r="Q653" s="104">
        <v>1</v>
      </c>
      <c r="R653" s="258"/>
      <c r="S653" s="259"/>
      <c r="T653" s="259"/>
      <c r="U653" s="259"/>
      <c r="V653" s="259"/>
      <c r="W653" s="259"/>
      <c r="X653" s="259"/>
      <c r="Y653" s="259"/>
      <c r="Z653" s="260"/>
    </row>
    <row r="654" spans="1:26" ht="48" customHeight="1" x14ac:dyDescent="0.2">
      <c r="A654" s="73"/>
      <c r="B654" s="39" t="s">
        <v>2738</v>
      </c>
      <c r="C654" s="573" t="s">
        <v>1817</v>
      </c>
      <c r="D654" s="560"/>
      <c r="E654" s="560"/>
      <c r="F654" s="560"/>
      <c r="G654" s="672"/>
      <c r="H654" s="44"/>
      <c r="I654" s="669" t="s">
        <v>1818</v>
      </c>
      <c r="J654" s="670" t="s">
        <v>1818</v>
      </c>
      <c r="K654" s="670" t="s">
        <v>1818</v>
      </c>
      <c r="L654" s="670" t="s">
        <v>1818</v>
      </c>
      <c r="M654" s="670" t="s">
        <v>1818</v>
      </c>
      <c r="N654" s="670" t="s">
        <v>1818</v>
      </c>
      <c r="O654" s="670" t="s">
        <v>1818</v>
      </c>
      <c r="P654" s="671" t="s">
        <v>1818</v>
      </c>
      <c r="Q654" s="104">
        <v>1</v>
      </c>
      <c r="R654" s="258"/>
      <c r="S654" s="259"/>
      <c r="T654" s="259"/>
      <c r="U654" s="259"/>
      <c r="V654" s="259"/>
      <c r="W654" s="259"/>
      <c r="X654" s="259"/>
      <c r="Y654" s="259"/>
      <c r="Z654" s="260"/>
    </row>
    <row r="655" spans="1:26" ht="21.75" customHeight="1" x14ac:dyDescent="0.2">
      <c r="A655" s="73"/>
      <c r="B655" s="39" t="s">
        <v>2739</v>
      </c>
      <c r="C655" s="573" t="s">
        <v>1819</v>
      </c>
      <c r="D655" s="560"/>
      <c r="E655" s="560"/>
      <c r="F655" s="560"/>
      <c r="G655" s="672"/>
      <c r="H655" s="44"/>
      <c r="I655" s="669" t="s">
        <v>444</v>
      </c>
      <c r="J655" s="670" t="s">
        <v>1819</v>
      </c>
      <c r="K655" s="670" t="s">
        <v>1819</v>
      </c>
      <c r="L655" s="670" t="s">
        <v>1819</v>
      </c>
      <c r="M655" s="670" t="s">
        <v>1819</v>
      </c>
      <c r="N655" s="670" t="s">
        <v>1819</v>
      </c>
      <c r="O655" s="670" t="s">
        <v>1819</v>
      </c>
      <c r="P655" s="671" t="s">
        <v>1819</v>
      </c>
      <c r="Q655" s="104">
        <v>1</v>
      </c>
      <c r="R655" s="258"/>
      <c r="S655" s="259"/>
      <c r="T655" s="259"/>
      <c r="U655" s="259"/>
      <c r="V655" s="259"/>
      <c r="W655" s="259"/>
      <c r="X655" s="259"/>
      <c r="Y655" s="259"/>
      <c r="Z655" s="260"/>
    </row>
    <row r="656" spans="1:26" ht="106.5" customHeight="1" x14ac:dyDescent="0.2">
      <c r="A656" s="73"/>
      <c r="B656" s="39" t="s">
        <v>2740</v>
      </c>
      <c r="C656" s="573" t="s">
        <v>1820</v>
      </c>
      <c r="D656" s="560"/>
      <c r="E656" s="560"/>
      <c r="F656" s="560"/>
      <c r="G656" s="672"/>
      <c r="H656" s="44"/>
      <c r="I656" s="669" t="s">
        <v>1821</v>
      </c>
      <c r="J656" s="670" t="s">
        <v>1821</v>
      </c>
      <c r="K656" s="670" t="s">
        <v>1821</v>
      </c>
      <c r="L656" s="670" t="s">
        <v>1821</v>
      </c>
      <c r="M656" s="670" t="s">
        <v>1821</v>
      </c>
      <c r="N656" s="670" t="s">
        <v>1821</v>
      </c>
      <c r="O656" s="670" t="s">
        <v>1821</v>
      </c>
      <c r="P656" s="671" t="s">
        <v>1821</v>
      </c>
      <c r="Q656" s="104">
        <v>1</v>
      </c>
      <c r="R656" s="258"/>
      <c r="S656" s="259"/>
      <c r="T656" s="259"/>
      <c r="U656" s="259"/>
      <c r="V656" s="259"/>
      <c r="W656" s="259"/>
      <c r="X656" s="259"/>
      <c r="Y656" s="259"/>
      <c r="Z656" s="260"/>
    </row>
    <row r="657" spans="1:26" ht="59.25" customHeight="1" x14ac:dyDescent="0.2">
      <c r="A657" s="73"/>
      <c r="B657" s="39" t="s">
        <v>2741</v>
      </c>
      <c r="C657" s="573" t="s">
        <v>1822</v>
      </c>
      <c r="D657" s="560"/>
      <c r="E657" s="560"/>
      <c r="F657" s="560"/>
      <c r="G657" s="672"/>
      <c r="H657" s="44"/>
      <c r="I657" s="669" t="s">
        <v>1823</v>
      </c>
      <c r="J657" s="670" t="s">
        <v>1823</v>
      </c>
      <c r="K657" s="670" t="s">
        <v>1823</v>
      </c>
      <c r="L657" s="670" t="s">
        <v>1823</v>
      </c>
      <c r="M657" s="670" t="s">
        <v>1823</v>
      </c>
      <c r="N657" s="670" t="s">
        <v>1823</v>
      </c>
      <c r="O657" s="670" t="s">
        <v>1823</v>
      </c>
      <c r="P657" s="671" t="s">
        <v>1823</v>
      </c>
      <c r="Q657" s="104">
        <v>1</v>
      </c>
      <c r="R657" s="258"/>
      <c r="S657" s="259"/>
      <c r="T657" s="259"/>
      <c r="U657" s="259"/>
      <c r="V657" s="259"/>
      <c r="W657" s="259"/>
      <c r="X657" s="259"/>
      <c r="Y657" s="259"/>
      <c r="Z657" s="260"/>
    </row>
    <row r="658" spans="1:26" ht="49.5" customHeight="1" x14ac:dyDescent="0.2">
      <c r="A658" s="73"/>
      <c r="B658" s="39" t="s">
        <v>2742</v>
      </c>
      <c r="C658" s="573" t="s">
        <v>1824</v>
      </c>
      <c r="D658" s="560"/>
      <c r="E658" s="560"/>
      <c r="F658" s="560"/>
      <c r="G658" s="672"/>
      <c r="H658" s="44"/>
      <c r="I658" s="669" t="s">
        <v>3342</v>
      </c>
      <c r="J658" s="670" t="s">
        <v>1825</v>
      </c>
      <c r="K658" s="670" t="s">
        <v>1825</v>
      </c>
      <c r="L658" s="670" t="s">
        <v>1825</v>
      </c>
      <c r="M658" s="670" t="s">
        <v>1825</v>
      </c>
      <c r="N658" s="670" t="s">
        <v>1825</v>
      </c>
      <c r="O658" s="670" t="s">
        <v>1825</v>
      </c>
      <c r="P658" s="671" t="s">
        <v>1825</v>
      </c>
      <c r="Q658" s="104">
        <v>1</v>
      </c>
      <c r="R658" s="258"/>
      <c r="S658" s="259"/>
      <c r="T658" s="259"/>
      <c r="U658" s="259"/>
      <c r="V658" s="259"/>
      <c r="W658" s="259"/>
      <c r="X658" s="259"/>
      <c r="Y658" s="259"/>
      <c r="Z658" s="260"/>
    </row>
    <row r="659" spans="1:26" ht="45.75" customHeight="1" x14ac:dyDescent="0.2">
      <c r="A659" s="73"/>
      <c r="B659" s="39" t="s">
        <v>2743</v>
      </c>
      <c r="C659" s="573" t="s">
        <v>1826</v>
      </c>
      <c r="D659" s="560"/>
      <c r="E659" s="560"/>
      <c r="F659" s="560"/>
      <c r="G659" s="672"/>
      <c r="H659" s="44"/>
      <c r="I659" s="669" t="s">
        <v>1827</v>
      </c>
      <c r="J659" s="670" t="s">
        <v>1827</v>
      </c>
      <c r="K659" s="670" t="s">
        <v>1827</v>
      </c>
      <c r="L659" s="670" t="s">
        <v>1827</v>
      </c>
      <c r="M659" s="670" t="s">
        <v>1827</v>
      </c>
      <c r="N659" s="670" t="s">
        <v>1827</v>
      </c>
      <c r="O659" s="670" t="s">
        <v>1827</v>
      </c>
      <c r="P659" s="671" t="s">
        <v>1827</v>
      </c>
      <c r="Q659" s="104">
        <v>1</v>
      </c>
      <c r="R659" s="258"/>
      <c r="S659" s="259"/>
      <c r="T659" s="259"/>
      <c r="U659" s="259"/>
      <c r="V659" s="259"/>
      <c r="W659" s="259"/>
      <c r="X659" s="259"/>
      <c r="Y659" s="259"/>
      <c r="Z659" s="260"/>
    </row>
    <row r="660" spans="1:26" ht="34.5" customHeight="1" x14ac:dyDescent="0.2">
      <c r="A660" s="73"/>
      <c r="B660" s="39" t="s">
        <v>2744</v>
      </c>
      <c r="C660" s="573" t="s">
        <v>1828</v>
      </c>
      <c r="D660" s="560"/>
      <c r="E660" s="560"/>
      <c r="F660" s="560"/>
      <c r="G660" s="672"/>
      <c r="H660" s="44"/>
      <c r="I660" s="669" t="s">
        <v>1828</v>
      </c>
      <c r="J660" s="670" t="s">
        <v>1829</v>
      </c>
      <c r="K660" s="670" t="s">
        <v>1829</v>
      </c>
      <c r="L660" s="670" t="s">
        <v>1829</v>
      </c>
      <c r="M660" s="670" t="s">
        <v>1829</v>
      </c>
      <c r="N660" s="670" t="s">
        <v>1829</v>
      </c>
      <c r="O660" s="670" t="s">
        <v>1829</v>
      </c>
      <c r="P660" s="671" t="s">
        <v>1829</v>
      </c>
      <c r="Q660" s="104">
        <v>1</v>
      </c>
      <c r="R660" s="258"/>
      <c r="S660" s="259"/>
      <c r="T660" s="259"/>
      <c r="U660" s="259"/>
      <c r="V660" s="259"/>
      <c r="W660" s="259"/>
      <c r="X660" s="259"/>
      <c r="Y660" s="259"/>
      <c r="Z660" s="260"/>
    </row>
    <row r="661" spans="1:26" ht="21" customHeight="1" x14ac:dyDescent="0.2">
      <c r="A661" s="73"/>
      <c r="B661" s="39" t="s">
        <v>2745</v>
      </c>
      <c r="C661" s="573" t="s">
        <v>2732</v>
      </c>
      <c r="D661" s="560"/>
      <c r="E661" s="560"/>
      <c r="F661" s="560"/>
      <c r="G661" s="672"/>
      <c r="H661" s="44"/>
      <c r="I661" s="669" t="s">
        <v>444</v>
      </c>
      <c r="J661" s="670" t="s">
        <v>1425</v>
      </c>
      <c r="K661" s="670" t="s">
        <v>1425</v>
      </c>
      <c r="L661" s="670" t="s">
        <v>1425</v>
      </c>
      <c r="M661" s="670" t="s">
        <v>1425</v>
      </c>
      <c r="N661" s="670" t="s">
        <v>1425</v>
      </c>
      <c r="O661" s="670" t="s">
        <v>1425</v>
      </c>
      <c r="P661" s="671" t="s">
        <v>1425</v>
      </c>
      <c r="Q661" s="104">
        <v>1</v>
      </c>
      <c r="R661" s="258"/>
      <c r="S661" s="259"/>
      <c r="T661" s="259"/>
      <c r="U661" s="259"/>
      <c r="V661" s="259"/>
      <c r="W661" s="259"/>
      <c r="X661" s="259"/>
      <c r="Y661" s="259"/>
      <c r="Z661" s="260"/>
    </row>
    <row r="662" spans="1:26" ht="21" customHeight="1" x14ac:dyDescent="0.2">
      <c r="A662" s="73"/>
      <c r="B662" s="39" t="s">
        <v>2746</v>
      </c>
      <c r="C662" s="573" t="s">
        <v>3343</v>
      </c>
      <c r="D662" s="560"/>
      <c r="E662" s="560"/>
      <c r="F662" s="560"/>
      <c r="G662" s="672"/>
      <c r="H662" s="44"/>
      <c r="I662" s="669" t="s">
        <v>444</v>
      </c>
      <c r="J662" s="670" t="s">
        <v>1425</v>
      </c>
      <c r="K662" s="670" t="s">
        <v>1425</v>
      </c>
      <c r="L662" s="670" t="s">
        <v>1425</v>
      </c>
      <c r="M662" s="670" t="s">
        <v>1425</v>
      </c>
      <c r="N662" s="670" t="s">
        <v>1425</v>
      </c>
      <c r="O662" s="670" t="s">
        <v>1425</v>
      </c>
      <c r="P662" s="671" t="s">
        <v>1425</v>
      </c>
      <c r="Q662" s="104">
        <v>1</v>
      </c>
      <c r="R662" s="258"/>
      <c r="S662" s="259"/>
      <c r="T662" s="259"/>
      <c r="U662" s="259"/>
      <c r="V662" s="259"/>
      <c r="W662" s="259"/>
      <c r="X662" s="259"/>
      <c r="Y662" s="259"/>
      <c r="Z662" s="260"/>
    </row>
    <row r="663" spans="1:26" ht="21" customHeight="1" x14ac:dyDescent="0.2">
      <c r="A663" s="73"/>
      <c r="B663" s="39" t="s">
        <v>2747</v>
      </c>
      <c r="C663" s="573" t="s">
        <v>1830</v>
      </c>
      <c r="D663" s="560"/>
      <c r="E663" s="560"/>
      <c r="F663" s="560"/>
      <c r="G663" s="672"/>
      <c r="H663" s="44"/>
      <c r="I663" s="669" t="s">
        <v>444</v>
      </c>
      <c r="J663" s="670"/>
      <c r="K663" s="670"/>
      <c r="L663" s="670"/>
      <c r="M663" s="670"/>
      <c r="N663" s="670"/>
      <c r="O663" s="670"/>
      <c r="P663" s="671"/>
      <c r="Q663" s="104">
        <v>1</v>
      </c>
      <c r="R663" s="258"/>
      <c r="S663" s="259"/>
      <c r="T663" s="259"/>
      <c r="U663" s="259"/>
      <c r="V663" s="259"/>
      <c r="W663" s="259"/>
      <c r="X663" s="259"/>
      <c r="Y663" s="259"/>
      <c r="Z663" s="260"/>
    </row>
    <row r="664" spans="1:26" ht="21" customHeight="1" x14ac:dyDescent="0.2">
      <c r="A664" s="73"/>
      <c r="B664" s="39" t="s">
        <v>2748</v>
      </c>
      <c r="C664" s="573" t="s">
        <v>3344</v>
      </c>
      <c r="D664" s="560"/>
      <c r="E664" s="560"/>
      <c r="F664" s="560"/>
      <c r="G664" s="672"/>
      <c r="H664" s="44"/>
      <c r="I664" s="669" t="s">
        <v>444</v>
      </c>
      <c r="J664" s="670" t="s">
        <v>1425</v>
      </c>
      <c r="K664" s="670" t="s">
        <v>1425</v>
      </c>
      <c r="L664" s="670" t="s">
        <v>1425</v>
      </c>
      <c r="M664" s="670" t="s">
        <v>1425</v>
      </c>
      <c r="N664" s="670" t="s">
        <v>1425</v>
      </c>
      <c r="O664" s="670" t="s">
        <v>1425</v>
      </c>
      <c r="P664" s="671" t="s">
        <v>1425</v>
      </c>
      <c r="Q664" s="104">
        <v>1</v>
      </c>
      <c r="R664" s="258"/>
      <c r="S664" s="259"/>
      <c r="T664" s="259"/>
      <c r="U664" s="259"/>
      <c r="V664" s="259"/>
      <c r="W664" s="259"/>
      <c r="X664" s="259"/>
      <c r="Y664" s="259"/>
      <c r="Z664" s="260"/>
    </row>
    <row r="665" spans="1:26" ht="27.75" customHeight="1" x14ac:dyDescent="0.2">
      <c r="A665" s="73"/>
      <c r="B665" s="558" t="s">
        <v>92</v>
      </c>
      <c r="C665" s="559"/>
      <c r="D665" s="559"/>
      <c r="E665" s="559"/>
      <c r="F665" s="559"/>
      <c r="G665" s="559"/>
      <c r="H665" s="559"/>
      <c r="I665" s="559"/>
      <c r="J665" s="559"/>
      <c r="K665" s="559"/>
      <c r="L665" s="559"/>
      <c r="M665" s="559"/>
      <c r="N665" s="559"/>
      <c r="O665" s="559"/>
      <c r="P665" s="559"/>
      <c r="Q665" s="7">
        <f>COUNTIF(Q649:Q664,"N/A")</f>
        <v>0</v>
      </c>
      <c r="R665" s="567"/>
      <c r="S665" s="567"/>
      <c r="T665" s="567"/>
      <c r="U665" s="567"/>
      <c r="V665" s="567"/>
      <c r="W665" s="567"/>
      <c r="X665" s="567"/>
      <c r="Y665" s="567"/>
      <c r="Z665" s="567"/>
    </row>
    <row r="666" spans="1:26" ht="27.75" customHeight="1" x14ac:dyDescent="0.2">
      <c r="A666" s="73"/>
      <c r="B666" s="558" t="s">
        <v>812</v>
      </c>
      <c r="C666" s="559"/>
      <c r="D666" s="559"/>
      <c r="E666" s="559"/>
      <c r="F666" s="559"/>
      <c r="G666" s="559"/>
      <c r="H666" s="559"/>
      <c r="I666" s="559"/>
      <c r="J666" s="559"/>
      <c r="K666" s="559"/>
      <c r="L666" s="559"/>
      <c r="M666" s="559"/>
      <c r="N666" s="559"/>
      <c r="O666" s="559"/>
      <c r="P666" s="559"/>
      <c r="Q666" s="7">
        <f>COUNTIFS(H649:H664,"M",Q649:Q664,"N/A")</f>
        <v>0</v>
      </c>
      <c r="R666" s="567"/>
      <c r="S666" s="567"/>
      <c r="T666" s="567"/>
      <c r="U666" s="567"/>
      <c r="V666" s="567"/>
      <c r="W666" s="567"/>
      <c r="X666" s="567"/>
      <c r="Y666" s="567"/>
      <c r="Z666" s="567"/>
    </row>
    <row r="667" spans="1:26" ht="27.75" customHeight="1" x14ac:dyDescent="0.2">
      <c r="A667" s="73"/>
      <c r="B667" s="558" t="s">
        <v>813</v>
      </c>
      <c r="C667" s="559"/>
      <c r="D667" s="559"/>
      <c r="E667" s="559"/>
      <c r="F667" s="559"/>
      <c r="G667" s="559"/>
      <c r="H667" s="559"/>
      <c r="I667" s="559"/>
      <c r="J667" s="559"/>
      <c r="K667" s="559"/>
      <c r="L667" s="559"/>
      <c r="M667" s="559"/>
      <c r="N667" s="559"/>
      <c r="O667" s="559"/>
      <c r="P667" s="559"/>
      <c r="Q667" s="7">
        <f>COUNTIFS(H649:H664,"M",Q649:Q664,"1")</f>
        <v>0</v>
      </c>
      <c r="R667" s="567"/>
      <c r="S667" s="567"/>
      <c r="T667" s="567"/>
      <c r="U667" s="567"/>
      <c r="V667" s="567"/>
      <c r="W667" s="567"/>
      <c r="X667" s="567"/>
      <c r="Y667" s="567"/>
      <c r="Z667" s="567"/>
    </row>
    <row r="668" spans="1:26" ht="27.75" customHeight="1" x14ac:dyDescent="0.2">
      <c r="A668" s="73"/>
      <c r="B668" s="262" t="s">
        <v>93</v>
      </c>
      <c r="C668" s="263"/>
      <c r="D668" s="263"/>
      <c r="E668" s="263"/>
      <c r="F668" s="263"/>
      <c r="G668" s="263"/>
      <c r="H668" s="263"/>
      <c r="I668" s="263"/>
      <c r="J668" s="263"/>
      <c r="K668" s="263"/>
      <c r="L668" s="263"/>
      <c r="M668" s="263"/>
      <c r="N668" s="263"/>
      <c r="O668" s="263"/>
      <c r="P668" s="263"/>
      <c r="Q668" s="7">
        <f>SUM(Q649:Q664)</f>
        <v>16</v>
      </c>
      <c r="R668" s="567"/>
      <c r="S668" s="567"/>
      <c r="T668" s="567"/>
      <c r="U668" s="567"/>
      <c r="V668" s="567"/>
      <c r="W668" s="567"/>
      <c r="X668" s="567"/>
      <c r="Y668" s="567"/>
      <c r="Z668" s="567"/>
    </row>
    <row r="669" spans="1:26" ht="21" customHeight="1" x14ac:dyDescent="0.2">
      <c r="A669" s="73"/>
      <c r="B669" s="101" t="s">
        <v>2749</v>
      </c>
      <c r="C669" s="574" t="s">
        <v>1346</v>
      </c>
      <c r="D669" s="575"/>
      <c r="E669" s="575"/>
      <c r="F669" s="575"/>
      <c r="G669" s="575"/>
      <c r="H669" s="575"/>
      <c r="I669" s="575"/>
      <c r="J669" s="575"/>
      <c r="K669" s="575"/>
      <c r="L669" s="575"/>
      <c r="M669" s="575"/>
      <c r="N669" s="575"/>
      <c r="O669" s="575"/>
      <c r="P669" s="576"/>
      <c r="Q669" s="108"/>
      <c r="R669" s="665"/>
      <c r="S669" s="663"/>
      <c r="T669" s="663"/>
      <c r="U669" s="663"/>
      <c r="V669" s="663"/>
      <c r="W669" s="663"/>
      <c r="X669" s="663"/>
      <c r="Y669" s="663"/>
      <c r="Z669" s="664"/>
    </row>
    <row r="670" spans="1:26" ht="21" customHeight="1" x14ac:dyDescent="0.2">
      <c r="A670" s="73"/>
      <c r="B670" s="109" t="s">
        <v>2750</v>
      </c>
      <c r="C670" s="573" t="s">
        <v>1831</v>
      </c>
      <c r="D670" s="560"/>
      <c r="E670" s="560"/>
      <c r="F670" s="560"/>
      <c r="G670" s="672"/>
      <c r="H670" s="44"/>
      <c r="I670" s="669" t="s">
        <v>444</v>
      </c>
      <c r="J670" s="670" t="s">
        <v>1425</v>
      </c>
      <c r="K670" s="670" t="s">
        <v>1425</v>
      </c>
      <c r="L670" s="670" t="s">
        <v>1425</v>
      </c>
      <c r="M670" s="670" t="s">
        <v>1425</v>
      </c>
      <c r="N670" s="670" t="s">
        <v>1425</v>
      </c>
      <c r="O670" s="670" t="s">
        <v>1425</v>
      </c>
      <c r="P670" s="671" t="s">
        <v>1425</v>
      </c>
      <c r="Q670" s="104">
        <v>1</v>
      </c>
      <c r="R670" s="258"/>
      <c r="S670" s="259"/>
      <c r="T670" s="259"/>
      <c r="U670" s="259"/>
      <c r="V670" s="259"/>
      <c r="W670" s="259"/>
      <c r="X670" s="259"/>
      <c r="Y670" s="259"/>
      <c r="Z670" s="260"/>
    </row>
    <row r="671" spans="1:26" ht="21" customHeight="1" x14ac:dyDescent="0.2">
      <c r="A671" s="73"/>
      <c r="B671" s="109" t="s">
        <v>2751</v>
      </c>
      <c r="C671" s="573" t="s">
        <v>1832</v>
      </c>
      <c r="D671" s="560"/>
      <c r="E671" s="560"/>
      <c r="F671" s="560"/>
      <c r="G671" s="672"/>
      <c r="H671" s="44"/>
      <c r="I671" s="669" t="s">
        <v>444</v>
      </c>
      <c r="J671" s="670" t="s">
        <v>1425</v>
      </c>
      <c r="K671" s="670" t="s">
        <v>1425</v>
      </c>
      <c r="L671" s="670" t="s">
        <v>1425</v>
      </c>
      <c r="M671" s="670" t="s">
        <v>1425</v>
      </c>
      <c r="N671" s="670" t="s">
        <v>1425</v>
      </c>
      <c r="O671" s="670" t="s">
        <v>1425</v>
      </c>
      <c r="P671" s="671" t="s">
        <v>1425</v>
      </c>
      <c r="Q671" s="104">
        <v>1</v>
      </c>
      <c r="R671" s="258"/>
      <c r="S671" s="259"/>
      <c r="T671" s="259"/>
      <c r="U671" s="259"/>
      <c r="V671" s="259"/>
      <c r="W671" s="259"/>
      <c r="X671" s="259"/>
      <c r="Y671" s="259"/>
      <c r="Z671" s="260"/>
    </row>
    <row r="672" spans="1:26" ht="78.75" customHeight="1" x14ac:dyDescent="0.2">
      <c r="A672" s="73"/>
      <c r="B672" s="109" t="s">
        <v>2752</v>
      </c>
      <c r="C672" s="573" t="s">
        <v>3345</v>
      </c>
      <c r="D672" s="560"/>
      <c r="E672" s="560"/>
      <c r="F672" s="560"/>
      <c r="G672" s="672"/>
      <c r="H672" s="44"/>
      <c r="I672" s="669" t="s">
        <v>3347</v>
      </c>
      <c r="J672" s="670" t="s">
        <v>1833</v>
      </c>
      <c r="K672" s="670" t="s">
        <v>1833</v>
      </c>
      <c r="L672" s="670" t="s">
        <v>1833</v>
      </c>
      <c r="M672" s="670" t="s">
        <v>1833</v>
      </c>
      <c r="N672" s="670" t="s">
        <v>1833</v>
      </c>
      <c r="O672" s="670" t="s">
        <v>1833</v>
      </c>
      <c r="P672" s="671" t="s">
        <v>1833</v>
      </c>
      <c r="Q672" s="104">
        <v>1</v>
      </c>
      <c r="R672" s="258"/>
      <c r="S672" s="259"/>
      <c r="T672" s="259"/>
      <c r="U672" s="259"/>
      <c r="V672" s="259"/>
      <c r="W672" s="259"/>
      <c r="X672" s="259"/>
      <c r="Y672" s="259"/>
      <c r="Z672" s="260"/>
    </row>
    <row r="673" spans="1:26" ht="34.5" customHeight="1" x14ac:dyDescent="0.2">
      <c r="A673" s="73"/>
      <c r="B673" s="109" t="s">
        <v>2753</v>
      </c>
      <c r="C673" s="573" t="s">
        <v>3346</v>
      </c>
      <c r="D673" s="560"/>
      <c r="E673" s="560"/>
      <c r="F673" s="560"/>
      <c r="G673" s="672"/>
      <c r="H673" s="44"/>
      <c r="I673" s="669" t="s">
        <v>2035</v>
      </c>
      <c r="J673" s="670" t="s">
        <v>1834</v>
      </c>
      <c r="K673" s="670" t="s">
        <v>1834</v>
      </c>
      <c r="L673" s="670" t="s">
        <v>1834</v>
      </c>
      <c r="M673" s="670" t="s">
        <v>1834</v>
      </c>
      <c r="N673" s="670" t="s">
        <v>1834</v>
      </c>
      <c r="O673" s="670" t="s">
        <v>1834</v>
      </c>
      <c r="P673" s="671" t="s">
        <v>1834</v>
      </c>
      <c r="Q673" s="104">
        <v>1</v>
      </c>
      <c r="R673" s="258"/>
      <c r="S673" s="259"/>
      <c r="T673" s="259"/>
      <c r="U673" s="259"/>
      <c r="V673" s="259"/>
      <c r="W673" s="259"/>
      <c r="X673" s="259"/>
      <c r="Y673" s="259"/>
      <c r="Z673" s="260"/>
    </row>
    <row r="674" spans="1:26" ht="21" customHeight="1" x14ac:dyDescent="0.2">
      <c r="A674" s="73"/>
      <c r="B674" s="109" t="s">
        <v>2754</v>
      </c>
      <c r="C674" s="573" t="s">
        <v>1835</v>
      </c>
      <c r="D674" s="560"/>
      <c r="E674" s="560"/>
      <c r="F674" s="560"/>
      <c r="G674" s="672"/>
      <c r="H674" s="44"/>
      <c r="I674" s="669" t="s">
        <v>444</v>
      </c>
      <c r="J674" s="670" t="s">
        <v>1425</v>
      </c>
      <c r="K674" s="670" t="s">
        <v>1425</v>
      </c>
      <c r="L674" s="670" t="s">
        <v>1425</v>
      </c>
      <c r="M674" s="670" t="s">
        <v>1425</v>
      </c>
      <c r="N674" s="670" t="s">
        <v>1425</v>
      </c>
      <c r="O674" s="670" t="s">
        <v>1425</v>
      </c>
      <c r="P674" s="671" t="s">
        <v>1425</v>
      </c>
      <c r="Q674" s="104">
        <v>1</v>
      </c>
      <c r="R674" s="258"/>
      <c r="S674" s="259"/>
      <c r="T674" s="259"/>
      <c r="U674" s="259"/>
      <c r="V674" s="259"/>
      <c r="W674" s="259"/>
      <c r="X674" s="259"/>
      <c r="Y674" s="259"/>
      <c r="Z674" s="260"/>
    </row>
    <row r="675" spans="1:26" ht="45.75" customHeight="1" x14ac:dyDescent="0.2">
      <c r="A675" s="73"/>
      <c r="B675" s="109" t="s">
        <v>2755</v>
      </c>
      <c r="C675" s="573" t="s">
        <v>1836</v>
      </c>
      <c r="D675" s="560"/>
      <c r="E675" s="560"/>
      <c r="F675" s="560"/>
      <c r="G675" s="672"/>
      <c r="H675" s="44"/>
      <c r="I675" s="669" t="s">
        <v>1837</v>
      </c>
      <c r="J675" s="670" t="s">
        <v>1837</v>
      </c>
      <c r="K675" s="670" t="s">
        <v>1837</v>
      </c>
      <c r="L675" s="670" t="s">
        <v>1837</v>
      </c>
      <c r="M675" s="670" t="s">
        <v>1837</v>
      </c>
      <c r="N675" s="670" t="s">
        <v>1837</v>
      </c>
      <c r="O675" s="670" t="s">
        <v>1837</v>
      </c>
      <c r="P675" s="671" t="s">
        <v>1837</v>
      </c>
      <c r="Q675" s="104">
        <v>1</v>
      </c>
      <c r="R675" s="258"/>
      <c r="S675" s="259"/>
      <c r="T675" s="259"/>
      <c r="U675" s="259"/>
      <c r="V675" s="259"/>
      <c r="W675" s="259"/>
      <c r="X675" s="259"/>
      <c r="Y675" s="259"/>
      <c r="Z675" s="260"/>
    </row>
    <row r="676" spans="1:26" ht="21" customHeight="1" x14ac:dyDescent="0.2">
      <c r="A676" s="73"/>
      <c r="B676" s="109" t="s">
        <v>2756</v>
      </c>
      <c r="C676" s="573" t="s">
        <v>3368</v>
      </c>
      <c r="D676" s="560"/>
      <c r="E676" s="560"/>
      <c r="F676" s="560"/>
      <c r="G676" s="672"/>
      <c r="H676" s="44"/>
      <c r="I676" s="669" t="s">
        <v>444</v>
      </c>
      <c r="J676" s="670" t="s">
        <v>1425</v>
      </c>
      <c r="K676" s="670" t="s">
        <v>1425</v>
      </c>
      <c r="L676" s="670" t="s">
        <v>1425</v>
      </c>
      <c r="M676" s="670" t="s">
        <v>1425</v>
      </c>
      <c r="N676" s="670" t="s">
        <v>1425</v>
      </c>
      <c r="O676" s="670" t="s">
        <v>1425</v>
      </c>
      <c r="P676" s="671" t="s">
        <v>1425</v>
      </c>
      <c r="Q676" s="104">
        <v>1</v>
      </c>
      <c r="R676" s="258"/>
      <c r="S676" s="259"/>
      <c r="T676" s="259"/>
      <c r="U676" s="259"/>
      <c r="V676" s="259"/>
      <c r="W676" s="259"/>
      <c r="X676" s="259"/>
      <c r="Y676" s="259"/>
      <c r="Z676" s="260"/>
    </row>
    <row r="677" spans="1:26" ht="94.5" customHeight="1" x14ac:dyDescent="0.2">
      <c r="A677" s="73"/>
      <c r="B677" s="109" t="s">
        <v>2757</v>
      </c>
      <c r="C677" s="573" t="s">
        <v>1838</v>
      </c>
      <c r="D677" s="560"/>
      <c r="E677" s="560"/>
      <c r="F677" s="560"/>
      <c r="G677" s="672"/>
      <c r="H677" s="44"/>
      <c r="I677" s="669" t="s">
        <v>1839</v>
      </c>
      <c r="J677" s="670" t="s">
        <v>1839</v>
      </c>
      <c r="K677" s="670" t="s">
        <v>1839</v>
      </c>
      <c r="L677" s="670" t="s">
        <v>1839</v>
      </c>
      <c r="M677" s="670" t="s">
        <v>1839</v>
      </c>
      <c r="N677" s="670" t="s">
        <v>1839</v>
      </c>
      <c r="O677" s="670" t="s">
        <v>1839</v>
      </c>
      <c r="P677" s="671" t="s">
        <v>1839</v>
      </c>
      <c r="Q677" s="104">
        <v>1</v>
      </c>
      <c r="R677" s="258"/>
      <c r="S677" s="259"/>
      <c r="T677" s="259"/>
      <c r="U677" s="259"/>
      <c r="V677" s="259"/>
      <c r="W677" s="259"/>
      <c r="X677" s="259"/>
      <c r="Y677" s="259"/>
      <c r="Z677" s="260"/>
    </row>
    <row r="678" spans="1:26" ht="27.75" customHeight="1" x14ac:dyDescent="0.2">
      <c r="A678" s="73"/>
      <c r="B678" s="558" t="s">
        <v>92</v>
      </c>
      <c r="C678" s="559"/>
      <c r="D678" s="559"/>
      <c r="E678" s="559"/>
      <c r="F678" s="559"/>
      <c r="G678" s="559"/>
      <c r="H678" s="559"/>
      <c r="I678" s="559"/>
      <c r="J678" s="559"/>
      <c r="K678" s="559"/>
      <c r="L678" s="559"/>
      <c r="M678" s="559"/>
      <c r="N678" s="559"/>
      <c r="O678" s="559"/>
      <c r="P678" s="559"/>
      <c r="Q678" s="7">
        <f>COUNTIF(Q670:Q677,"N/A")</f>
        <v>0</v>
      </c>
      <c r="R678" s="567"/>
      <c r="S678" s="567"/>
      <c r="T678" s="567"/>
      <c r="U678" s="567"/>
      <c r="V678" s="567"/>
      <c r="W678" s="567"/>
      <c r="X678" s="567"/>
      <c r="Y678" s="567"/>
      <c r="Z678" s="567"/>
    </row>
    <row r="679" spans="1:26" ht="27.75" customHeight="1" x14ac:dyDescent="0.2">
      <c r="A679" s="73"/>
      <c r="B679" s="558" t="s">
        <v>812</v>
      </c>
      <c r="C679" s="559"/>
      <c r="D679" s="559"/>
      <c r="E679" s="559"/>
      <c r="F679" s="559"/>
      <c r="G679" s="559"/>
      <c r="H679" s="559"/>
      <c r="I679" s="559"/>
      <c r="J679" s="559"/>
      <c r="K679" s="559"/>
      <c r="L679" s="559"/>
      <c r="M679" s="559"/>
      <c r="N679" s="559"/>
      <c r="O679" s="559"/>
      <c r="P679" s="559"/>
      <c r="Q679" s="7">
        <f>COUNTIFS(H670:H677,"M",Q670:Q677,"N/A")</f>
        <v>0</v>
      </c>
      <c r="R679" s="567"/>
      <c r="S679" s="567"/>
      <c r="T679" s="567"/>
      <c r="U679" s="567"/>
      <c r="V679" s="567"/>
      <c r="W679" s="567"/>
      <c r="X679" s="567"/>
      <c r="Y679" s="567"/>
      <c r="Z679" s="567"/>
    </row>
    <row r="680" spans="1:26" ht="27.75" customHeight="1" x14ac:dyDescent="0.2">
      <c r="A680" s="73"/>
      <c r="B680" s="558" t="s">
        <v>813</v>
      </c>
      <c r="C680" s="559"/>
      <c r="D680" s="559"/>
      <c r="E680" s="559"/>
      <c r="F680" s="559"/>
      <c r="G680" s="559"/>
      <c r="H680" s="559"/>
      <c r="I680" s="559"/>
      <c r="J680" s="559"/>
      <c r="K680" s="559"/>
      <c r="L680" s="559"/>
      <c r="M680" s="559"/>
      <c r="N680" s="559"/>
      <c r="O680" s="559"/>
      <c r="P680" s="559"/>
      <c r="Q680" s="7">
        <f>COUNTIFS(H670:H677,"M",Q670:Q677,"1")</f>
        <v>0</v>
      </c>
      <c r="R680" s="567"/>
      <c r="S680" s="567"/>
      <c r="T680" s="567"/>
      <c r="U680" s="567"/>
      <c r="V680" s="567"/>
      <c r="W680" s="567"/>
      <c r="X680" s="567"/>
      <c r="Y680" s="567"/>
      <c r="Z680" s="567"/>
    </row>
    <row r="681" spans="1:26" ht="27.75" customHeight="1" x14ac:dyDescent="0.2">
      <c r="A681" s="73"/>
      <c r="B681" s="262" t="s">
        <v>93</v>
      </c>
      <c r="C681" s="263"/>
      <c r="D681" s="263"/>
      <c r="E681" s="263"/>
      <c r="F681" s="263"/>
      <c r="G681" s="263"/>
      <c r="H681" s="263"/>
      <c r="I681" s="263"/>
      <c r="J681" s="263"/>
      <c r="K681" s="263"/>
      <c r="L681" s="263"/>
      <c r="M681" s="263"/>
      <c r="N681" s="263"/>
      <c r="O681" s="263"/>
      <c r="P681" s="263"/>
      <c r="Q681" s="7">
        <f>SUM(Q670:Q677)</f>
        <v>8</v>
      </c>
      <c r="R681" s="567"/>
      <c r="S681" s="567"/>
      <c r="T681" s="567"/>
      <c r="U681" s="567"/>
      <c r="V681" s="567"/>
      <c r="W681" s="567"/>
      <c r="X681" s="567"/>
      <c r="Y681" s="567"/>
      <c r="Z681" s="567"/>
    </row>
    <row r="682" spans="1:26" ht="21" customHeight="1" x14ac:dyDescent="0.2">
      <c r="A682" s="73"/>
      <c r="B682" s="101" t="s">
        <v>2758</v>
      </c>
      <c r="C682" s="574" t="s">
        <v>1840</v>
      </c>
      <c r="D682" s="575"/>
      <c r="E682" s="575"/>
      <c r="F682" s="575"/>
      <c r="G682" s="575"/>
      <c r="H682" s="575"/>
      <c r="I682" s="575"/>
      <c r="J682" s="575"/>
      <c r="K682" s="575"/>
      <c r="L682" s="575"/>
      <c r="M682" s="575"/>
      <c r="N682" s="575"/>
      <c r="O682" s="575"/>
      <c r="P682" s="576"/>
      <c r="Q682" s="108"/>
      <c r="R682" s="665"/>
      <c r="S682" s="663"/>
      <c r="T682" s="663"/>
      <c r="U682" s="663"/>
      <c r="V682" s="663"/>
      <c r="W682" s="663"/>
      <c r="X682" s="663"/>
      <c r="Y682" s="663"/>
      <c r="Z682" s="664"/>
    </row>
    <row r="683" spans="1:26" ht="21" customHeight="1" x14ac:dyDescent="0.2">
      <c r="A683" s="73"/>
      <c r="B683" s="39" t="s">
        <v>2759</v>
      </c>
      <c r="C683" s="573" t="s">
        <v>3374</v>
      </c>
      <c r="D683" s="560"/>
      <c r="E683" s="560"/>
      <c r="F683" s="560"/>
      <c r="G683" s="672"/>
      <c r="H683" s="44"/>
      <c r="I683" s="669" t="s">
        <v>444</v>
      </c>
      <c r="J683" s="670" t="s">
        <v>1425</v>
      </c>
      <c r="K683" s="670" t="s">
        <v>1425</v>
      </c>
      <c r="L683" s="670" t="s">
        <v>1425</v>
      </c>
      <c r="M683" s="670" t="s">
        <v>1425</v>
      </c>
      <c r="N683" s="670" t="s">
        <v>1425</v>
      </c>
      <c r="O683" s="670" t="s">
        <v>1425</v>
      </c>
      <c r="P683" s="671" t="s">
        <v>1425</v>
      </c>
      <c r="Q683" s="104">
        <v>1</v>
      </c>
      <c r="R683" s="258"/>
      <c r="S683" s="259"/>
      <c r="T683" s="259"/>
      <c r="U683" s="259"/>
      <c r="V683" s="259"/>
      <c r="W683" s="259"/>
      <c r="X683" s="259"/>
      <c r="Y683" s="259"/>
      <c r="Z683" s="260"/>
    </row>
    <row r="684" spans="1:26" ht="32.25" customHeight="1" x14ac:dyDescent="0.2">
      <c r="A684" s="73"/>
      <c r="B684" s="114"/>
      <c r="C684" s="573" t="s">
        <v>3375</v>
      </c>
      <c r="D684" s="560"/>
      <c r="E684" s="560"/>
      <c r="F684" s="560"/>
      <c r="G684" s="672"/>
      <c r="H684" s="114"/>
      <c r="I684" s="701"/>
      <c r="J684" s="702"/>
      <c r="K684" s="702"/>
      <c r="L684" s="702"/>
      <c r="M684" s="702"/>
      <c r="N684" s="702"/>
      <c r="O684" s="702"/>
      <c r="P684" s="703"/>
      <c r="Q684" s="106"/>
      <c r="R684" s="258"/>
      <c r="S684" s="259"/>
      <c r="T684" s="259"/>
      <c r="U684" s="259"/>
      <c r="V684" s="259"/>
      <c r="W684" s="259"/>
      <c r="X684" s="259"/>
      <c r="Y684" s="259"/>
      <c r="Z684" s="260"/>
    </row>
    <row r="685" spans="1:26" ht="32.25" customHeight="1" x14ac:dyDescent="0.2">
      <c r="A685" s="73"/>
      <c r="B685" s="39" t="s">
        <v>2760</v>
      </c>
      <c r="C685" s="573" t="s">
        <v>3376</v>
      </c>
      <c r="D685" s="560"/>
      <c r="E685" s="560"/>
      <c r="F685" s="560"/>
      <c r="G685" s="672"/>
      <c r="H685" s="44"/>
      <c r="I685" s="669" t="s">
        <v>444</v>
      </c>
      <c r="J685" s="670" t="s">
        <v>1425</v>
      </c>
      <c r="K685" s="670" t="s">
        <v>1425</v>
      </c>
      <c r="L685" s="670" t="s">
        <v>1425</v>
      </c>
      <c r="M685" s="670" t="s">
        <v>1425</v>
      </c>
      <c r="N685" s="670" t="s">
        <v>1425</v>
      </c>
      <c r="O685" s="670" t="s">
        <v>1425</v>
      </c>
      <c r="P685" s="671" t="s">
        <v>1425</v>
      </c>
      <c r="Q685" s="104">
        <v>1</v>
      </c>
      <c r="R685" s="258"/>
      <c r="S685" s="259"/>
      <c r="T685" s="259"/>
      <c r="U685" s="259"/>
      <c r="V685" s="259"/>
      <c r="W685" s="259"/>
      <c r="X685" s="259"/>
      <c r="Y685" s="259"/>
      <c r="Z685" s="260"/>
    </row>
    <row r="686" spans="1:26" ht="21" customHeight="1" x14ac:dyDescent="0.2">
      <c r="A686" s="73"/>
      <c r="B686" s="39" t="s">
        <v>2761</v>
      </c>
      <c r="C686" s="573" t="s">
        <v>1841</v>
      </c>
      <c r="D686" s="560"/>
      <c r="E686" s="560"/>
      <c r="F686" s="560"/>
      <c r="G686" s="672"/>
      <c r="H686" s="44"/>
      <c r="I686" s="669" t="s">
        <v>444</v>
      </c>
      <c r="J686" s="670" t="s">
        <v>1425</v>
      </c>
      <c r="K686" s="670" t="s">
        <v>1425</v>
      </c>
      <c r="L686" s="670" t="s">
        <v>1425</v>
      </c>
      <c r="M686" s="670" t="s">
        <v>1425</v>
      </c>
      <c r="N686" s="670" t="s">
        <v>1425</v>
      </c>
      <c r="O686" s="670" t="s">
        <v>1425</v>
      </c>
      <c r="P686" s="671" t="s">
        <v>1425</v>
      </c>
      <c r="Q686" s="104">
        <v>1</v>
      </c>
      <c r="R686" s="258"/>
      <c r="S686" s="259"/>
      <c r="T686" s="259"/>
      <c r="U686" s="259"/>
      <c r="V686" s="259"/>
      <c r="W686" s="259"/>
      <c r="X686" s="259"/>
      <c r="Y686" s="259"/>
      <c r="Z686" s="260"/>
    </row>
    <row r="687" spans="1:26" ht="30.75" customHeight="1" x14ac:dyDescent="0.2">
      <c r="A687" s="73"/>
      <c r="B687" s="39" t="s">
        <v>2762</v>
      </c>
      <c r="C687" s="573" t="s">
        <v>3377</v>
      </c>
      <c r="D687" s="560"/>
      <c r="E687" s="560"/>
      <c r="F687" s="560"/>
      <c r="G687" s="672"/>
      <c r="H687" s="44"/>
      <c r="I687" s="669" t="s">
        <v>444</v>
      </c>
      <c r="J687" s="670" t="s">
        <v>1425</v>
      </c>
      <c r="K687" s="670" t="s">
        <v>1425</v>
      </c>
      <c r="L687" s="670" t="s">
        <v>1425</v>
      </c>
      <c r="M687" s="670" t="s">
        <v>1425</v>
      </c>
      <c r="N687" s="670" t="s">
        <v>1425</v>
      </c>
      <c r="O687" s="670" t="s">
        <v>1425</v>
      </c>
      <c r="P687" s="671" t="s">
        <v>1425</v>
      </c>
      <c r="Q687" s="104">
        <v>1</v>
      </c>
      <c r="R687" s="258"/>
      <c r="S687" s="259"/>
      <c r="T687" s="259"/>
      <c r="U687" s="259"/>
      <c r="V687" s="259"/>
      <c r="W687" s="259"/>
      <c r="X687" s="259"/>
      <c r="Y687" s="259"/>
      <c r="Z687" s="260"/>
    </row>
    <row r="688" spans="1:26" ht="29.25" customHeight="1" x14ac:dyDescent="0.2">
      <c r="A688" s="73"/>
      <c r="B688" s="39" t="s">
        <v>2763</v>
      </c>
      <c r="C688" s="573" t="s">
        <v>3378</v>
      </c>
      <c r="D688" s="560"/>
      <c r="E688" s="560"/>
      <c r="F688" s="560"/>
      <c r="G688" s="672"/>
      <c r="H688" s="44"/>
      <c r="I688" s="669" t="s">
        <v>444</v>
      </c>
      <c r="J688" s="670" t="s">
        <v>1425</v>
      </c>
      <c r="K688" s="670" t="s">
        <v>1425</v>
      </c>
      <c r="L688" s="670" t="s">
        <v>1425</v>
      </c>
      <c r="M688" s="670" t="s">
        <v>1425</v>
      </c>
      <c r="N688" s="670" t="s">
        <v>1425</v>
      </c>
      <c r="O688" s="670" t="s">
        <v>1425</v>
      </c>
      <c r="P688" s="671" t="s">
        <v>1425</v>
      </c>
      <c r="Q688" s="104">
        <v>1</v>
      </c>
      <c r="R688" s="258"/>
      <c r="S688" s="259"/>
      <c r="T688" s="259"/>
      <c r="U688" s="259"/>
      <c r="V688" s="259"/>
      <c r="W688" s="259"/>
      <c r="X688" s="259"/>
      <c r="Y688" s="259"/>
      <c r="Z688" s="260"/>
    </row>
    <row r="689" spans="1:26" ht="48" customHeight="1" x14ac:dyDescent="0.2">
      <c r="A689" s="73"/>
      <c r="B689" s="39" t="s">
        <v>2764</v>
      </c>
      <c r="C689" s="573" t="s">
        <v>1842</v>
      </c>
      <c r="D689" s="560"/>
      <c r="E689" s="560"/>
      <c r="F689" s="560"/>
      <c r="G689" s="672"/>
      <c r="H689" s="44"/>
      <c r="I689" s="669" t="s">
        <v>444</v>
      </c>
      <c r="J689" s="670" t="s">
        <v>1425</v>
      </c>
      <c r="K689" s="670" t="s">
        <v>1425</v>
      </c>
      <c r="L689" s="670" t="s">
        <v>1425</v>
      </c>
      <c r="M689" s="670" t="s">
        <v>1425</v>
      </c>
      <c r="N689" s="670" t="s">
        <v>1425</v>
      </c>
      <c r="O689" s="670" t="s">
        <v>1425</v>
      </c>
      <c r="P689" s="671" t="s">
        <v>1425</v>
      </c>
      <c r="Q689" s="104">
        <v>1</v>
      </c>
      <c r="R689" s="258"/>
      <c r="S689" s="259"/>
      <c r="T689" s="259"/>
      <c r="U689" s="259"/>
      <c r="V689" s="259"/>
      <c r="W689" s="259"/>
      <c r="X689" s="259"/>
      <c r="Y689" s="259"/>
      <c r="Z689" s="260"/>
    </row>
    <row r="690" spans="1:26" ht="27.75" customHeight="1" x14ac:dyDescent="0.2">
      <c r="A690" s="73"/>
      <c r="B690" s="558" t="s">
        <v>92</v>
      </c>
      <c r="C690" s="559"/>
      <c r="D690" s="559"/>
      <c r="E690" s="559"/>
      <c r="F690" s="559"/>
      <c r="G690" s="559"/>
      <c r="H690" s="559"/>
      <c r="I690" s="559"/>
      <c r="J690" s="559"/>
      <c r="K690" s="559"/>
      <c r="L690" s="559"/>
      <c r="M690" s="559"/>
      <c r="N690" s="559"/>
      <c r="O690" s="559"/>
      <c r="P690" s="559"/>
      <c r="Q690" s="7">
        <f>COUNTIF(Q683:Q689,"N/A")</f>
        <v>0</v>
      </c>
      <c r="R690" s="567"/>
      <c r="S690" s="567"/>
      <c r="T690" s="567"/>
      <c r="U690" s="567"/>
      <c r="V690" s="567"/>
      <c r="W690" s="567"/>
      <c r="X690" s="567"/>
      <c r="Y690" s="567"/>
      <c r="Z690" s="567"/>
    </row>
    <row r="691" spans="1:26" ht="27.75" customHeight="1" x14ac:dyDescent="0.2">
      <c r="A691" s="73"/>
      <c r="B691" s="558" t="s">
        <v>812</v>
      </c>
      <c r="C691" s="559"/>
      <c r="D691" s="559"/>
      <c r="E691" s="559"/>
      <c r="F691" s="559"/>
      <c r="G691" s="559"/>
      <c r="H691" s="559"/>
      <c r="I691" s="559"/>
      <c r="J691" s="559"/>
      <c r="K691" s="559"/>
      <c r="L691" s="559"/>
      <c r="M691" s="559"/>
      <c r="N691" s="559"/>
      <c r="O691" s="559"/>
      <c r="P691" s="559"/>
      <c r="Q691" s="7">
        <f>COUNTIFS(H683:H689,"M",Q683:Q689,"N/A")</f>
        <v>0</v>
      </c>
      <c r="R691" s="567"/>
      <c r="S691" s="567"/>
      <c r="T691" s="567"/>
      <c r="U691" s="567"/>
      <c r="V691" s="567"/>
      <c r="W691" s="567"/>
      <c r="X691" s="567"/>
      <c r="Y691" s="567"/>
      <c r="Z691" s="567"/>
    </row>
    <row r="692" spans="1:26" ht="27.75" customHeight="1" x14ac:dyDescent="0.2">
      <c r="A692" s="73"/>
      <c r="B692" s="558" t="s">
        <v>813</v>
      </c>
      <c r="C692" s="559"/>
      <c r="D692" s="559"/>
      <c r="E692" s="559"/>
      <c r="F692" s="559"/>
      <c r="G692" s="559"/>
      <c r="H692" s="559"/>
      <c r="I692" s="559"/>
      <c r="J692" s="559"/>
      <c r="K692" s="559"/>
      <c r="L692" s="559"/>
      <c r="M692" s="559"/>
      <c r="N692" s="559"/>
      <c r="O692" s="559"/>
      <c r="P692" s="559"/>
      <c r="Q692" s="7">
        <f>COUNTIFS(H683:H689,"M",Q683:Q689,"1")</f>
        <v>0</v>
      </c>
      <c r="R692" s="567"/>
      <c r="S692" s="567"/>
      <c r="T692" s="567"/>
      <c r="U692" s="567"/>
      <c r="V692" s="567"/>
      <c r="W692" s="567"/>
      <c r="X692" s="567"/>
      <c r="Y692" s="567"/>
      <c r="Z692" s="567"/>
    </row>
    <row r="693" spans="1:26" ht="27.75" customHeight="1" x14ac:dyDescent="0.2">
      <c r="A693" s="73"/>
      <c r="B693" s="262" t="s">
        <v>93</v>
      </c>
      <c r="C693" s="263"/>
      <c r="D693" s="263"/>
      <c r="E693" s="263"/>
      <c r="F693" s="263"/>
      <c r="G693" s="263"/>
      <c r="H693" s="263"/>
      <c r="I693" s="263"/>
      <c r="J693" s="263"/>
      <c r="K693" s="263"/>
      <c r="L693" s="263"/>
      <c r="M693" s="263"/>
      <c r="N693" s="263"/>
      <c r="O693" s="263"/>
      <c r="P693" s="263"/>
      <c r="Q693" s="7">
        <f>SUM(Q683:Q689)</f>
        <v>6</v>
      </c>
      <c r="R693" s="567"/>
      <c r="S693" s="567"/>
      <c r="T693" s="567"/>
      <c r="U693" s="567"/>
      <c r="V693" s="567"/>
      <c r="W693" s="567"/>
      <c r="X693" s="567"/>
      <c r="Y693" s="567"/>
      <c r="Z693" s="567"/>
    </row>
  </sheetData>
  <sheetProtection algorithmName="SHA-512" hashValue="L7K77lZCotPtWT5Q66FxNSyAXR9fovWD9CxGvpkJ6CruIPaOIUL8nX8qR+D9eduzaXbrGKpIoObRA50Og5KgeA==" saltValue="oTDfEKb89a+sxYjYfJ/kGA==" spinCount="100000" sheet="1" objects="1" scenarios="1" formatRows="0"/>
  <protectedRanges>
    <protectedRange sqref="Q683:Q689" name="Scores35"/>
    <protectedRange sqref="Q670:Q677" name="Scores34"/>
    <protectedRange sqref="Q649:Q664" name="Scores33"/>
    <protectedRange sqref="Q633:Q643" name="Scores32"/>
    <protectedRange sqref="Q622:Q627" name="Scores31"/>
    <protectedRange sqref="Q584:Q616" name="Scores30"/>
    <protectedRange sqref="Q575:Q578" name="Scores29"/>
    <protectedRange sqref="Q545:Q569" name="Scores28"/>
    <protectedRange sqref="Q509:Q539" name="Scores27"/>
    <protectedRange sqref="Q489:Q503" name="Scores26"/>
    <protectedRange sqref="Q478:Q483" name="Scores25"/>
    <protectedRange sqref="Q465:Q472" name="Scores24"/>
    <protectedRange sqref="Q435:Q459" name="Scores23"/>
    <protectedRange sqref="Q418:Q429" name="Scores22"/>
    <protectedRange sqref="Q406:Q412" name="Scores21"/>
    <protectedRange sqref="Q399" name="Scores20"/>
    <protectedRange sqref="Q356:Q392" name="Scores19"/>
    <protectedRange sqref="Q343:Q349" name="Scores18"/>
    <protectedRange sqref="Q308:Q336" name="Scores17"/>
    <protectedRange sqref="Q288:Q301" name="Scores16"/>
    <protectedRange sqref="Q273:Q282" name="Scores15"/>
    <protectedRange sqref="Q263:Q267" name="Scores14"/>
    <protectedRange sqref="Q257" name="Scores13"/>
    <protectedRange sqref="Q233:Q250" name="Scores12"/>
    <protectedRange sqref="Q210:Q227" name="Scores11"/>
    <protectedRange sqref="Q177:Q204" name="Scores10"/>
    <protectedRange sqref="Q165:Q170" name="Scores9"/>
    <protectedRange sqref="Q153:Q159" name="Scores8"/>
    <protectedRange sqref="Q133:Q147" name="Scores7"/>
    <protectedRange sqref="Q127" name="Scores6"/>
    <protectedRange sqref="Q114:Q121" name="Scores5"/>
    <protectedRange sqref="Q102:Q108" name="Scores4"/>
    <protectedRange sqref="Q94:Q96" name="Scores3"/>
    <protectedRange sqref="Q79:Q88" name="Scores2"/>
    <protectedRange sqref="Q69:Q73" name="Scores1"/>
    <protectedRange sqref="R66:Z693" name="Comments"/>
  </protectedRanges>
  <mergeCells count="2110">
    <mergeCell ref="C669:P669"/>
    <mergeCell ref="R669:Z669"/>
    <mergeCell ref="C682:P682"/>
    <mergeCell ref="R682:Z682"/>
    <mergeCell ref="R404:Z404"/>
    <mergeCell ref="R405:Z405"/>
    <mergeCell ref="C417:P417"/>
    <mergeCell ref="R417:Z417"/>
    <mergeCell ref="C434:P434"/>
    <mergeCell ref="R434:Z434"/>
    <mergeCell ref="C464:P464"/>
    <mergeCell ref="R464:Z464"/>
    <mergeCell ref="C477:P477"/>
    <mergeCell ref="R477:Z477"/>
    <mergeCell ref="C488:P488"/>
    <mergeCell ref="R488:Z488"/>
    <mergeCell ref="C508:P508"/>
    <mergeCell ref="R508:Z508"/>
    <mergeCell ref="C544:P544"/>
    <mergeCell ref="R544:Z544"/>
    <mergeCell ref="I427:P427"/>
    <mergeCell ref="I429:P429"/>
    <mergeCell ref="I425:P425"/>
    <mergeCell ref="I426:P426"/>
    <mergeCell ref="I423:P423"/>
    <mergeCell ref="I424:P424"/>
    <mergeCell ref="R423:Z423"/>
    <mergeCell ref="R424:Z424"/>
    <mergeCell ref="R425:Z425"/>
    <mergeCell ref="R426:Z426"/>
    <mergeCell ref="R427:Z427"/>
    <mergeCell ref="R428:Z428"/>
    <mergeCell ref="R309:Z309"/>
    <mergeCell ref="R310:Z310"/>
    <mergeCell ref="R311:Z311"/>
    <mergeCell ref="I323:P323"/>
    <mergeCell ref="I324:P324"/>
    <mergeCell ref="I321:P321"/>
    <mergeCell ref="I322:P322"/>
    <mergeCell ref="I319:P319"/>
    <mergeCell ref="I320:P320"/>
    <mergeCell ref="R319:Z319"/>
    <mergeCell ref="C574:P574"/>
    <mergeCell ref="R574:Z574"/>
    <mergeCell ref="C583:P583"/>
    <mergeCell ref="R583:Z583"/>
    <mergeCell ref="C621:P621"/>
    <mergeCell ref="R621:Z621"/>
    <mergeCell ref="R320:Z320"/>
    <mergeCell ref="R321:Z321"/>
    <mergeCell ref="R322:Z322"/>
    <mergeCell ref="R323:Z323"/>
    <mergeCell ref="R324:Z324"/>
    <mergeCell ref="C319:G319"/>
    <mergeCell ref="C320:G320"/>
    <mergeCell ref="C321:G321"/>
    <mergeCell ref="C322:G322"/>
    <mergeCell ref="C323:G323"/>
    <mergeCell ref="C324:G324"/>
    <mergeCell ref="I329:P329"/>
    <mergeCell ref="I330:P330"/>
    <mergeCell ref="I327:P327"/>
    <mergeCell ref="I328:P328"/>
    <mergeCell ref="R331:Z331"/>
    <mergeCell ref="I195:P195"/>
    <mergeCell ref="I196:P196"/>
    <mergeCell ref="I202:P202"/>
    <mergeCell ref="C204:G204"/>
    <mergeCell ref="C210:G210"/>
    <mergeCell ref="I235:P235"/>
    <mergeCell ref="I236:P236"/>
    <mergeCell ref="I233:P233"/>
    <mergeCell ref="I234:P234"/>
    <mergeCell ref="I227:P227"/>
    <mergeCell ref="I189:P189"/>
    <mergeCell ref="I190:P190"/>
    <mergeCell ref="I192:P192"/>
    <mergeCell ref="C306:P306"/>
    <mergeCell ref="C307:P307"/>
    <mergeCell ref="R306:Z306"/>
    <mergeCell ref="R307:Z307"/>
    <mergeCell ref="I290:P290"/>
    <mergeCell ref="I291:P291"/>
    <mergeCell ref="I292:P292"/>
    <mergeCell ref="R304:Z304"/>
    <mergeCell ref="R305:Z305"/>
    <mergeCell ref="I201:P201"/>
    <mergeCell ref="I199:P199"/>
    <mergeCell ref="I200:P200"/>
    <mergeCell ref="I197:P197"/>
    <mergeCell ref="I198:P198"/>
    <mergeCell ref="I216:P216"/>
    <mergeCell ref="I213:P213"/>
    <mergeCell ref="I214:P214"/>
    <mergeCell ref="R208:Z208"/>
    <mergeCell ref="R210:Z210"/>
    <mergeCell ref="C93:P93"/>
    <mergeCell ref="R93:Z93"/>
    <mergeCell ref="C101:P101"/>
    <mergeCell ref="R101:Z101"/>
    <mergeCell ref="C113:P113"/>
    <mergeCell ref="R113:Z113"/>
    <mergeCell ref="C126:P126"/>
    <mergeCell ref="R126:Z126"/>
    <mergeCell ref="C132:P132"/>
    <mergeCell ref="R132:Z132"/>
    <mergeCell ref="R69:Z69"/>
    <mergeCell ref="I86:P86"/>
    <mergeCell ref="I96:P96"/>
    <mergeCell ref="B97:P97"/>
    <mergeCell ref="B89:P89"/>
    <mergeCell ref="I94:P94"/>
    <mergeCell ref="I95:P95"/>
    <mergeCell ref="I87:P87"/>
    <mergeCell ref="I88:P88"/>
    <mergeCell ref="R85:Z85"/>
    <mergeCell ref="R86:Z86"/>
    <mergeCell ref="B90:P90"/>
    <mergeCell ref="B91:P91"/>
    <mergeCell ref="B92:P92"/>
    <mergeCell ref="B100:P100"/>
    <mergeCell ref="C85:G85"/>
    <mergeCell ref="C86:G86"/>
    <mergeCell ref="C87:G87"/>
    <mergeCell ref="C88:G88"/>
    <mergeCell ref="C94:G94"/>
    <mergeCell ref="I85:P85"/>
    <mergeCell ref="R117:Z117"/>
    <mergeCell ref="B693:P693"/>
    <mergeCell ref="C95:G95"/>
    <mergeCell ref="C96:G96"/>
    <mergeCell ref="C79:G80"/>
    <mergeCell ref="B570:P570"/>
    <mergeCell ref="B571:P571"/>
    <mergeCell ref="B572:P572"/>
    <mergeCell ref="B573:P573"/>
    <mergeCell ref="C684:G684"/>
    <mergeCell ref="B401:P401"/>
    <mergeCell ref="B402:P402"/>
    <mergeCell ref="B403:P403"/>
    <mergeCell ref="B414:P414"/>
    <mergeCell ref="B415:P415"/>
    <mergeCell ref="B416:P416"/>
    <mergeCell ref="B431:P431"/>
    <mergeCell ref="B432:P432"/>
    <mergeCell ref="B433:P433"/>
    <mergeCell ref="B461:P461"/>
    <mergeCell ref="B462:P462"/>
    <mergeCell ref="I104:P104"/>
    <mergeCell ref="I105:P105"/>
    <mergeCell ref="I102:P102"/>
    <mergeCell ref="I103:P103"/>
    <mergeCell ref="I120:P120"/>
    <mergeCell ref="H79:H80"/>
    <mergeCell ref="C509:G509"/>
    <mergeCell ref="B691:P691"/>
    <mergeCell ref="I117:P117"/>
    <mergeCell ref="C153:G153"/>
    <mergeCell ref="C154:G154"/>
    <mergeCell ref="I136:P136"/>
    <mergeCell ref="B692:P692"/>
    <mergeCell ref="N51:O51"/>
    <mergeCell ref="P42:Q42"/>
    <mergeCell ref="R42:S42"/>
    <mergeCell ref="E56:G56"/>
    <mergeCell ref="E57:G57"/>
    <mergeCell ref="E58:G58"/>
    <mergeCell ref="B54:D54"/>
    <mergeCell ref="B55:D55"/>
    <mergeCell ref="B56:D56"/>
    <mergeCell ref="B59:D59"/>
    <mergeCell ref="B42:D42"/>
    <mergeCell ref="B43:D43"/>
    <mergeCell ref="B44:D44"/>
    <mergeCell ref="B45:D45"/>
    <mergeCell ref="B46:D46"/>
    <mergeCell ref="B47:D47"/>
    <mergeCell ref="B48:D48"/>
    <mergeCell ref="P54:Q54"/>
    <mergeCell ref="B98:P98"/>
    <mergeCell ref="B99:P99"/>
    <mergeCell ref="N56:O56"/>
    <mergeCell ref="R54:S54"/>
    <mergeCell ref="N46:O46"/>
    <mergeCell ref="N47:O47"/>
    <mergeCell ref="B61:H61"/>
    <mergeCell ref="C66:P66"/>
    <mergeCell ref="C67:P67"/>
    <mergeCell ref="C68:P68"/>
    <mergeCell ref="R66:Z66"/>
    <mergeCell ref="R67:Z67"/>
    <mergeCell ref="R68:Z68"/>
    <mergeCell ref="N55:O55"/>
    <mergeCell ref="E59:G59"/>
    <mergeCell ref="B57:D57"/>
    <mergeCell ref="T57:U57"/>
    <mergeCell ref="E54:G54"/>
    <mergeCell ref="N45:O45"/>
    <mergeCell ref="N57:O57"/>
    <mergeCell ref="N58:O58"/>
    <mergeCell ref="N59:O59"/>
    <mergeCell ref="T55:U55"/>
    <mergeCell ref="T59:U59"/>
    <mergeCell ref="I57:K57"/>
    <mergeCell ref="I55:K55"/>
    <mergeCell ref="I56:K56"/>
    <mergeCell ref="I58:K58"/>
    <mergeCell ref="N48:O48"/>
    <mergeCell ref="N49:O49"/>
    <mergeCell ref="N50:O50"/>
    <mergeCell ref="E46:G46"/>
    <mergeCell ref="E47:G47"/>
    <mergeCell ref="E48:G48"/>
    <mergeCell ref="E49:G49"/>
    <mergeCell ref="P57:Q57"/>
    <mergeCell ref="R57:S57"/>
    <mergeCell ref="P56:Q56"/>
    <mergeCell ref="R56:S56"/>
    <mergeCell ref="L57:M57"/>
    <mergeCell ref="R47:S47"/>
    <mergeCell ref="P55:Q55"/>
    <mergeCell ref="I45:K45"/>
    <mergeCell ref="P48:Q48"/>
    <mergeCell ref="R48:S48"/>
    <mergeCell ref="V50:W50"/>
    <mergeCell ref="V51:W51"/>
    <mergeCell ref="I39:K39"/>
    <mergeCell ref="I40:K40"/>
    <mergeCell ref="E41:G41"/>
    <mergeCell ref="R50:S50"/>
    <mergeCell ref="P49:Q49"/>
    <mergeCell ref="R49:S49"/>
    <mergeCell ref="R44:S44"/>
    <mergeCell ref="P43:Q43"/>
    <mergeCell ref="R43:S43"/>
    <mergeCell ref="I41:K41"/>
    <mergeCell ref="I42:K42"/>
    <mergeCell ref="T43:U43"/>
    <mergeCell ref="N52:O52"/>
    <mergeCell ref="N53:O53"/>
    <mergeCell ref="I43:K43"/>
    <mergeCell ref="I44:K44"/>
    <mergeCell ref="P47:Q47"/>
    <mergeCell ref="I46:K46"/>
    <mergeCell ref="I47:K47"/>
    <mergeCell ref="I48:K48"/>
    <mergeCell ref="I49:K49"/>
    <mergeCell ref="X36:Z36"/>
    <mergeCell ref="X37:Z37"/>
    <mergeCell ref="X38:Z38"/>
    <mergeCell ref="X39:Z39"/>
    <mergeCell ref="X40:Z40"/>
    <mergeCell ref="X41:Z41"/>
    <mergeCell ref="X42:Z42"/>
    <mergeCell ref="X43:Z43"/>
    <mergeCell ref="X44:Z44"/>
    <mergeCell ref="X45:Z45"/>
    <mergeCell ref="X46:Z46"/>
    <mergeCell ref="X47:Z47"/>
    <mergeCell ref="V47:W47"/>
    <mergeCell ref="L39:M39"/>
    <mergeCell ref="L40:M40"/>
    <mergeCell ref="P38:Q38"/>
    <mergeCell ref="R38:S38"/>
    <mergeCell ref="T40:U40"/>
    <mergeCell ref="T41:U41"/>
    <mergeCell ref="T42:U42"/>
    <mergeCell ref="V36:W36"/>
    <mergeCell ref="V37:W37"/>
    <mergeCell ref="V38:W38"/>
    <mergeCell ref="V39:W39"/>
    <mergeCell ref="V40:W40"/>
    <mergeCell ref="V41:W41"/>
    <mergeCell ref="V42:W42"/>
    <mergeCell ref="V43:W43"/>
    <mergeCell ref="V44:W44"/>
    <mergeCell ref="V45:W45"/>
    <mergeCell ref="R25:S25"/>
    <mergeCell ref="X48:Z48"/>
    <mergeCell ref="V52:W52"/>
    <mergeCell ref="V53:W53"/>
    <mergeCell ref="T38:U38"/>
    <mergeCell ref="T39:U39"/>
    <mergeCell ref="P40:Q40"/>
    <mergeCell ref="R40:S40"/>
    <mergeCell ref="P39:Q39"/>
    <mergeCell ref="L38:M38"/>
    <mergeCell ref="T58:U58"/>
    <mergeCell ref="V27:W27"/>
    <mergeCell ref="V28:W28"/>
    <mergeCell ref="V29:W29"/>
    <mergeCell ref="V30:W30"/>
    <mergeCell ref="V31:W31"/>
    <mergeCell ref="V32:W32"/>
    <mergeCell ref="V33:W33"/>
    <mergeCell ref="V34:W34"/>
    <mergeCell ref="V35:W35"/>
    <mergeCell ref="X54:Z54"/>
    <mergeCell ref="T44:U44"/>
    <mergeCell ref="T45:U45"/>
    <mergeCell ref="T46:U46"/>
    <mergeCell ref="T47:U47"/>
    <mergeCell ref="T48:U48"/>
    <mergeCell ref="T49:U49"/>
    <mergeCell ref="T50:U50"/>
    <mergeCell ref="T51:U51"/>
    <mergeCell ref="T52:U52"/>
    <mergeCell ref="T53:U53"/>
    <mergeCell ref="T54:U54"/>
    <mergeCell ref="N26:O26"/>
    <mergeCell ref="N27:O27"/>
    <mergeCell ref="N28:O28"/>
    <mergeCell ref="N29:O29"/>
    <mergeCell ref="N30:O30"/>
    <mergeCell ref="N31:O31"/>
    <mergeCell ref="N32:O32"/>
    <mergeCell ref="N33:O33"/>
    <mergeCell ref="N34:O34"/>
    <mergeCell ref="N35:O35"/>
    <mergeCell ref="N36:O36"/>
    <mergeCell ref="N37:O37"/>
    <mergeCell ref="N38:O38"/>
    <mergeCell ref="N39:O39"/>
    <mergeCell ref="N40:O40"/>
    <mergeCell ref="T25:U25"/>
    <mergeCell ref="V25:W25"/>
    <mergeCell ref="V26:W26"/>
    <mergeCell ref="T26:U26"/>
    <mergeCell ref="T27:U27"/>
    <mergeCell ref="T28:U28"/>
    <mergeCell ref="T29:U29"/>
    <mergeCell ref="T30:U30"/>
    <mergeCell ref="T31:U31"/>
    <mergeCell ref="T32:U32"/>
    <mergeCell ref="T33:U33"/>
    <mergeCell ref="T34:U34"/>
    <mergeCell ref="T35:U35"/>
    <mergeCell ref="T36:U36"/>
    <mergeCell ref="T37:U37"/>
    <mergeCell ref="R30:S30"/>
    <mergeCell ref="P29:Q29"/>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E33:G33"/>
    <mergeCell ref="E34:G34"/>
    <mergeCell ref="E35:G35"/>
    <mergeCell ref="E36:G36"/>
    <mergeCell ref="E37:G37"/>
    <mergeCell ref="E38:G38"/>
    <mergeCell ref="E39:G39"/>
    <mergeCell ref="L34:M34"/>
    <mergeCell ref="L35:M35"/>
    <mergeCell ref="L36:M36"/>
    <mergeCell ref="L37:M37"/>
    <mergeCell ref="P30:Q30"/>
    <mergeCell ref="R29:S29"/>
    <mergeCell ref="P37:Q37"/>
    <mergeCell ref="R37:S37"/>
    <mergeCell ref="P36:Q36"/>
    <mergeCell ref="R36:S36"/>
    <mergeCell ref="P35:Q35"/>
    <mergeCell ref="R35:S35"/>
    <mergeCell ref="X28:Z28"/>
    <mergeCell ref="L45:M45"/>
    <mergeCell ref="L46:M46"/>
    <mergeCell ref="L47:M47"/>
    <mergeCell ref="L48:M48"/>
    <mergeCell ref="P41:Q41"/>
    <mergeCell ref="R41:S41"/>
    <mergeCell ref="R39:S39"/>
    <mergeCell ref="P46:Q46"/>
    <mergeCell ref="R46:S46"/>
    <mergeCell ref="P45:Q45"/>
    <mergeCell ref="R45:S45"/>
    <mergeCell ref="P44:Q44"/>
    <mergeCell ref="V46:W46"/>
    <mergeCell ref="L41:M41"/>
    <mergeCell ref="N41:O41"/>
    <mergeCell ref="N42:O42"/>
    <mergeCell ref="N43:O43"/>
    <mergeCell ref="N44:O44"/>
    <mergeCell ref="X35:Z35"/>
    <mergeCell ref="B41:D41"/>
    <mergeCell ref="I25:K25"/>
    <mergeCell ref="I26:K26"/>
    <mergeCell ref="I27:K27"/>
    <mergeCell ref="I28:K28"/>
    <mergeCell ref="I29:K29"/>
    <mergeCell ref="I30:K30"/>
    <mergeCell ref="E50:G50"/>
    <mergeCell ref="E30:G30"/>
    <mergeCell ref="B49:D49"/>
    <mergeCell ref="B50:D50"/>
    <mergeCell ref="B51:D51"/>
    <mergeCell ref="B52:D52"/>
    <mergeCell ref="X29:Z29"/>
    <mergeCell ref="X30:Z30"/>
    <mergeCell ref="X31:Z31"/>
    <mergeCell ref="X32:Z32"/>
    <mergeCell ref="X33:Z33"/>
    <mergeCell ref="X34:Z34"/>
    <mergeCell ref="L29:M29"/>
    <mergeCell ref="L30:M30"/>
    <mergeCell ref="L31:M31"/>
    <mergeCell ref="I31:K31"/>
    <mergeCell ref="I32:K32"/>
    <mergeCell ref="I33:K33"/>
    <mergeCell ref="I34:K34"/>
    <mergeCell ref="I35:K35"/>
    <mergeCell ref="I36:K36"/>
    <mergeCell ref="I37:K37"/>
    <mergeCell ref="I38:K38"/>
    <mergeCell ref="L32:M32"/>
    <mergeCell ref="L33:M33"/>
    <mergeCell ref="B18:J18"/>
    <mergeCell ref="P28:Q28"/>
    <mergeCell ref="R28:S28"/>
    <mergeCell ref="P34:Q34"/>
    <mergeCell ref="R34:S34"/>
    <mergeCell ref="P33:Q33"/>
    <mergeCell ref="R33:S33"/>
    <mergeCell ref="P32:Q32"/>
    <mergeCell ref="R32:S32"/>
    <mergeCell ref="P31:Q31"/>
    <mergeCell ref="R31:S31"/>
    <mergeCell ref="B21:J21"/>
    <mergeCell ref="E40:G40"/>
    <mergeCell ref="E42:G42"/>
    <mergeCell ref="E43:G43"/>
    <mergeCell ref="E44:G44"/>
    <mergeCell ref="E45:G45"/>
    <mergeCell ref="P27:Q27"/>
    <mergeCell ref="R27:S27"/>
    <mergeCell ref="P26:Q26"/>
    <mergeCell ref="R26:S26"/>
    <mergeCell ref="L25:M25"/>
    <mergeCell ref="L26:M26"/>
    <mergeCell ref="L27:M27"/>
    <mergeCell ref="L28:M28"/>
    <mergeCell ref="E25:G25"/>
    <mergeCell ref="E26:G26"/>
    <mergeCell ref="E27:G27"/>
    <mergeCell ref="E28:G28"/>
    <mergeCell ref="E29:G29"/>
    <mergeCell ref="E31:G31"/>
    <mergeCell ref="E32:G32"/>
    <mergeCell ref="R72:Z72"/>
    <mergeCell ref="R55:S55"/>
    <mergeCell ref="P53:Q53"/>
    <mergeCell ref="R53:S53"/>
    <mergeCell ref="P52:Q52"/>
    <mergeCell ref="R52:S52"/>
    <mergeCell ref="P51:Q51"/>
    <mergeCell ref="R51:S51"/>
    <mergeCell ref="L42:M42"/>
    <mergeCell ref="L43:M43"/>
    <mergeCell ref="L44:M44"/>
    <mergeCell ref="I50:K50"/>
    <mergeCell ref="B53:D53"/>
    <mergeCell ref="B58:D58"/>
    <mergeCell ref="L49:M49"/>
    <mergeCell ref="L50:M50"/>
    <mergeCell ref="L51:M51"/>
    <mergeCell ref="L52:M52"/>
    <mergeCell ref="L53:M53"/>
    <mergeCell ref="I54:K54"/>
    <mergeCell ref="L56:M56"/>
    <mergeCell ref="L58:M58"/>
    <mergeCell ref="V55:W55"/>
    <mergeCell ref="V56:W56"/>
    <mergeCell ref="V57:W57"/>
    <mergeCell ref="V58:W58"/>
    <mergeCell ref="V54:W54"/>
    <mergeCell ref="E51:G51"/>
    <mergeCell ref="E52:G52"/>
    <mergeCell ref="E53:G53"/>
    <mergeCell ref="V48:W48"/>
    <mergeCell ref="V49:W49"/>
    <mergeCell ref="L59:M59"/>
    <mergeCell ref="E55:G55"/>
    <mergeCell ref="I71:P71"/>
    <mergeCell ref="I72:P72"/>
    <mergeCell ref="K63:Z63"/>
    <mergeCell ref="B64:Z64"/>
    <mergeCell ref="R65:Z65"/>
    <mergeCell ref="I69:P69"/>
    <mergeCell ref="B60:D60"/>
    <mergeCell ref="E60:G60"/>
    <mergeCell ref="I60:K60"/>
    <mergeCell ref="L60:M60"/>
    <mergeCell ref="N60:O60"/>
    <mergeCell ref="V60:W60"/>
    <mergeCell ref="P61:Q61"/>
    <mergeCell ref="R61:S61"/>
    <mergeCell ref="P60:Q60"/>
    <mergeCell ref="R60:S60"/>
    <mergeCell ref="B62:G62"/>
    <mergeCell ref="H62:L62"/>
    <mergeCell ref="C65:G65"/>
    <mergeCell ref="I65:P65"/>
    <mergeCell ref="R70:Z70"/>
    <mergeCell ref="R71:Z71"/>
    <mergeCell ref="M62:Z62"/>
    <mergeCell ref="I70:P70"/>
    <mergeCell ref="B63:G63"/>
    <mergeCell ref="H63:J63"/>
    <mergeCell ref="C69:G69"/>
    <mergeCell ref="C70:G70"/>
    <mergeCell ref="C71:G71"/>
    <mergeCell ref="C72:G72"/>
    <mergeCell ref="R122:Z122"/>
    <mergeCell ref="R123:Z123"/>
    <mergeCell ref="R124:Z124"/>
    <mergeCell ref="R125:Z125"/>
    <mergeCell ref="R127:Z127"/>
    <mergeCell ref="R128:Z128"/>
    <mergeCell ref="R129:Z129"/>
    <mergeCell ref="R130:Z130"/>
    <mergeCell ref="R131:Z131"/>
    <mergeCell ref="R98:Z98"/>
    <mergeCell ref="R99:Z99"/>
    <mergeCell ref="R115:Z115"/>
    <mergeCell ref="R116:Z116"/>
    <mergeCell ref="R87:Z87"/>
    <mergeCell ref="R88:Z88"/>
    <mergeCell ref="R89:Z89"/>
    <mergeCell ref="R100:Z100"/>
    <mergeCell ref="R90:Z90"/>
    <mergeCell ref="R91:Z91"/>
    <mergeCell ref="R92:Z92"/>
    <mergeCell ref="R94:Z94"/>
    <mergeCell ref="R95:Z95"/>
    <mergeCell ref="R96:Z96"/>
    <mergeCell ref="R97:Z97"/>
    <mergeCell ref="R159:Z159"/>
    <mergeCell ref="R160:Z160"/>
    <mergeCell ref="R161:Z161"/>
    <mergeCell ref="I137:P137"/>
    <mergeCell ref="I133:P133"/>
    <mergeCell ref="I134:P134"/>
    <mergeCell ref="I144:P144"/>
    <mergeCell ref="I135:P135"/>
    <mergeCell ref="R138:Z138"/>
    <mergeCell ref="I145:P145"/>
    <mergeCell ref="I141:P141"/>
    <mergeCell ref="I142:P142"/>
    <mergeCell ref="I139:P139"/>
    <mergeCell ref="I118:P118"/>
    <mergeCell ref="I119:P119"/>
    <mergeCell ref="B123:P123"/>
    <mergeCell ref="B124:P124"/>
    <mergeCell ref="B125:P125"/>
    <mergeCell ref="R133:Z133"/>
    <mergeCell ref="R134:Z134"/>
    <mergeCell ref="R135:Z135"/>
    <mergeCell ref="R136:Z136"/>
    <mergeCell ref="C152:P152"/>
    <mergeCell ref="R152:Z152"/>
    <mergeCell ref="I138:P138"/>
    <mergeCell ref="C139:G139"/>
    <mergeCell ref="C140:G140"/>
    <mergeCell ref="C141:G141"/>
    <mergeCell ref="C142:G142"/>
    <mergeCell ref="C143:G143"/>
    <mergeCell ref="C144:G144"/>
    <mergeCell ref="R121:Z121"/>
    <mergeCell ref="C146:G146"/>
    <mergeCell ref="I114:P114"/>
    <mergeCell ref="I115:P115"/>
    <mergeCell ref="I108:P108"/>
    <mergeCell ref="B109:P109"/>
    <mergeCell ref="B110:P110"/>
    <mergeCell ref="B111:P111"/>
    <mergeCell ref="B112:P112"/>
    <mergeCell ref="I106:P106"/>
    <mergeCell ref="I107:P107"/>
    <mergeCell ref="I116:P116"/>
    <mergeCell ref="R166:Z166"/>
    <mergeCell ref="I193:P193"/>
    <mergeCell ref="I194:P194"/>
    <mergeCell ref="I211:P211"/>
    <mergeCell ref="I212:P212"/>
    <mergeCell ref="B205:P205"/>
    <mergeCell ref="I210:P210"/>
    <mergeCell ref="I203:P203"/>
    <mergeCell ref="I204:P204"/>
    <mergeCell ref="B129:P129"/>
    <mergeCell ref="B130:P130"/>
    <mergeCell ref="B131:P131"/>
    <mergeCell ref="R118:Z118"/>
    <mergeCell ref="R119:Z119"/>
    <mergeCell ref="R120:Z120"/>
    <mergeCell ref="R140:Z140"/>
    <mergeCell ref="R141:Z141"/>
    <mergeCell ref="R142:Z142"/>
    <mergeCell ref="R143:Z143"/>
    <mergeCell ref="R144:Z144"/>
    <mergeCell ref="R158:Z158"/>
    <mergeCell ref="I188:P188"/>
    <mergeCell ref="I185:P185"/>
    <mergeCell ref="R187:Z187"/>
    <mergeCell ref="R188:Z188"/>
    <mergeCell ref="I170:P170"/>
    <mergeCell ref="B171:P171"/>
    <mergeCell ref="I169:P169"/>
    <mergeCell ref="I183:P183"/>
    <mergeCell ref="R170:Z170"/>
    <mergeCell ref="R171:Z171"/>
    <mergeCell ref="R172:Z172"/>
    <mergeCell ref="R179:Z179"/>
    <mergeCell ref="R180:Z180"/>
    <mergeCell ref="R181:Z181"/>
    <mergeCell ref="R182:Z182"/>
    <mergeCell ref="R183:Z183"/>
    <mergeCell ref="R184:Z184"/>
    <mergeCell ref="R185:Z185"/>
    <mergeCell ref="R186:Z186"/>
    <mergeCell ref="I182:P182"/>
    <mergeCell ref="I184:P184"/>
    <mergeCell ref="I181:P181"/>
    <mergeCell ref="C175:P175"/>
    <mergeCell ref="R211:Z211"/>
    <mergeCell ref="R212:Z212"/>
    <mergeCell ref="R213:Z213"/>
    <mergeCell ref="R214:Z214"/>
    <mergeCell ref="R215:Z215"/>
    <mergeCell ref="R216:Z216"/>
    <mergeCell ref="B228:P228"/>
    <mergeCell ref="I225:P225"/>
    <mergeCell ref="I226:P226"/>
    <mergeCell ref="C235:G235"/>
    <mergeCell ref="C236:G236"/>
    <mergeCell ref="C237:G237"/>
    <mergeCell ref="C209:P209"/>
    <mergeCell ref="R209:Z209"/>
    <mergeCell ref="C232:P232"/>
    <mergeCell ref="R232:Z232"/>
    <mergeCell ref="R217:Z217"/>
    <mergeCell ref="R218:Z218"/>
    <mergeCell ref="R219:Z219"/>
    <mergeCell ref="R225:Z225"/>
    <mergeCell ref="R226:Z226"/>
    <mergeCell ref="R227:Z227"/>
    <mergeCell ref="R228:Z228"/>
    <mergeCell ref="R229:Z229"/>
    <mergeCell ref="R230:Z230"/>
    <mergeCell ref="R231:Z231"/>
    <mergeCell ref="C226:G226"/>
    <mergeCell ref="C227:G227"/>
    <mergeCell ref="C233:G233"/>
    <mergeCell ref="C234:G234"/>
    <mergeCell ref="B229:P229"/>
    <mergeCell ref="B230:P230"/>
    <mergeCell ref="B231:P231"/>
    <mergeCell ref="C225:G225"/>
    <mergeCell ref="I239:P239"/>
    <mergeCell ref="R233:Z233"/>
    <mergeCell ref="R234:Z234"/>
    <mergeCell ref="R235:Z235"/>
    <mergeCell ref="R236:Z236"/>
    <mergeCell ref="R237:Z237"/>
    <mergeCell ref="R238:Z238"/>
    <mergeCell ref="R239:Z239"/>
    <mergeCell ref="I240:P240"/>
    <mergeCell ref="C239:G239"/>
    <mergeCell ref="C240:G240"/>
    <mergeCell ref="C241:G241"/>
    <mergeCell ref="C242:G242"/>
    <mergeCell ref="C243:G243"/>
    <mergeCell ref="C244:G244"/>
    <mergeCell ref="R240:Z240"/>
    <mergeCell ref="R241:Z241"/>
    <mergeCell ref="R242:Z242"/>
    <mergeCell ref="R243:Z243"/>
    <mergeCell ref="R244:Z244"/>
    <mergeCell ref="C245:G245"/>
    <mergeCell ref="C246:G246"/>
    <mergeCell ref="C247:G247"/>
    <mergeCell ref="C248:G248"/>
    <mergeCell ref="C249:G249"/>
    <mergeCell ref="C250:G250"/>
    <mergeCell ref="C257:F257"/>
    <mergeCell ref="I237:P237"/>
    <mergeCell ref="I238:P238"/>
    <mergeCell ref="B252:P252"/>
    <mergeCell ref="I248:P248"/>
    <mergeCell ref="I249:P249"/>
    <mergeCell ref="I257:P257"/>
    <mergeCell ref="C238:G238"/>
    <mergeCell ref="C255:P255"/>
    <mergeCell ref="C256:P256"/>
    <mergeCell ref="I246:P246"/>
    <mergeCell ref="I247:P247"/>
    <mergeCell ref="I244:P244"/>
    <mergeCell ref="I245:P245"/>
    <mergeCell ref="I243:P243"/>
    <mergeCell ref="I241:P241"/>
    <mergeCell ref="I242:P242"/>
    <mergeCell ref="R245:Z245"/>
    <mergeCell ref="R246:Z246"/>
    <mergeCell ref="R278:Z278"/>
    <mergeCell ref="R279:Z279"/>
    <mergeCell ref="R280:Z280"/>
    <mergeCell ref="I289:P289"/>
    <mergeCell ref="I273:P273"/>
    <mergeCell ref="I274:P274"/>
    <mergeCell ref="I267:P267"/>
    <mergeCell ref="B268:P268"/>
    <mergeCell ref="I265:P265"/>
    <mergeCell ref="I266:P266"/>
    <mergeCell ref="B269:P269"/>
    <mergeCell ref="B270:P270"/>
    <mergeCell ref="B271:P271"/>
    <mergeCell ref="R269:Z269"/>
    <mergeCell ref="R270:Z270"/>
    <mergeCell ref="R271:Z271"/>
    <mergeCell ref="R273:Z273"/>
    <mergeCell ref="R274:Z274"/>
    <mergeCell ref="R268:Z268"/>
    <mergeCell ref="C287:P287"/>
    <mergeCell ref="R255:Z255"/>
    <mergeCell ref="R256:Z256"/>
    <mergeCell ref="C262:P262"/>
    <mergeCell ref="R285:Z285"/>
    <mergeCell ref="R286:Z286"/>
    <mergeCell ref="R288:Z288"/>
    <mergeCell ref="R289:Z289"/>
    <mergeCell ref="B284:P284"/>
    <mergeCell ref="B285:P285"/>
    <mergeCell ref="R281:Z281"/>
    <mergeCell ref="R290:Z290"/>
    <mergeCell ref="C272:P272"/>
    <mergeCell ref="R272:Z272"/>
    <mergeCell ref="I317:P317"/>
    <mergeCell ref="I318:P318"/>
    <mergeCell ref="I315:P315"/>
    <mergeCell ref="I316:P316"/>
    <mergeCell ref="I313:P313"/>
    <mergeCell ref="I314:P314"/>
    <mergeCell ref="R317:Z317"/>
    <mergeCell ref="R318:Z318"/>
    <mergeCell ref="I311:P311"/>
    <mergeCell ref="I312:P312"/>
    <mergeCell ref="C314:G314"/>
    <mergeCell ref="C315:G315"/>
    <mergeCell ref="C316:G316"/>
    <mergeCell ref="C317:G317"/>
    <mergeCell ref="C318:G318"/>
    <mergeCell ref="I294:P294"/>
    <mergeCell ref="I295:P295"/>
    <mergeCell ref="I296:P296"/>
    <mergeCell ref="I298:P298"/>
    <mergeCell ref="I299:P299"/>
    <mergeCell ref="R300:Z300"/>
    <mergeCell ref="R301:Z301"/>
    <mergeCell ref="R302:Z302"/>
    <mergeCell ref="R303:Z303"/>
    <mergeCell ref="R287:Z287"/>
    <mergeCell ref="B283:P283"/>
    <mergeCell ref="I288:P288"/>
    <mergeCell ref="I281:P281"/>
    <mergeCell ref="I282:P282"/>
    <mergeCell ref="R332:Z332"/>
    <mergeCell ref="R333:Z333"/>
    <mergeCell ref="R334:Z334"/>
    <mergeCell ref="R335:Z335"/>
    <mergeCell ref="R336:Z336"/>
    <mergeCell ref="R337:Z337"/>
    <mergeCell ref="R338:Z338"/>
    <mergeCell ref="R339:Z339"/>
    <mergeCell ref="R340:Z340"/>
    <mergeCell ref="C331:G331"/>
    <mergeCell ref="C332:G332"/>
    <mergeCell ref="C333:G333"/>
    <mergeCell ref="C334:G334"/>
    <mergeCell ref="C336:G336"/>
    <mergeCell ref="I325:P325"/>
    <mergeCell ref="I326:P326"/>
    <mergeCell ref="R325:Z325"/>
    <mergeCell ref="R326:Z326"/>
    <mergeCell ref="R327:Z327"/>
    <mergeCell ref="R328:Z328"/>
    <mergeCell ref="R329:Z329"/>
    <mergeCell ref="R330:Z330"/>
    <mergeCell ref="C325:G325"/>
    <mergeCell ref="C326:G326"/>
    <mergeCell ref="C327:G327"/>
    <mergeCell ref="C328:G328"/>
    <mergeCell ref="C329:G329"/>
    <mergeCell ref="C330:G330"/>
    <mergeCell ref="I331:P331"/>
    <mergeCell ref="I332:P332"/>
    <mergeCell ref="B338:P338"/>
    <mergeCell ref="I349:P349"/>
    <mergeCell ref="B350:P350"/>
    <mergeCell ref="B351:P351"/>
    <mergeCell ref="B352:P352"/>
    <mergeCell ref="B353:P353"/>
    <mergeCell ref="R358:Z358"/>
    <mergeCell ref="R359:Z359"/>
    <mergeCell ref="I347:P347"/>
    <mergeCell ref="I348:P348"/>
    <mergeCell ref="C356:G356"/>
    <mergeCell ref="C357:G357"/>
    <mergeCell ref="C358:G358"/>
    <mergeCell ref="C359:G359"/>
    <mergeCell ref="I336:P336"/>
    <mergeCell ref="B337:P337"/>
    <mergeCell ref="I333:P333"/>
    <mergeCell ref="I334:P334"/>
    <mergeCell ref="C341:P341"/>
    <mergeCell ref="C342:P342"/>
    <mergeCell ref="R341:Z341"/>
    <mergeCell ref="R342:Z342"/>
    <mergeCell ref="C354:P354"/>
    <mergeCell ref="C355:P355"/>
    <mergeCell ref="R354:Z354"/>
    <mergeCell ref="R355:Z355"/>
    <mergeCell ref="B339:P339"/>
    <mergeCell ref="B340:P340"/>
    <mergeCell ref="C343:G343"/>
    <mergeCell ref="C344:G344"/>
    <mergeCell ref="C345:G345"/>
    <mergeCell ref="C346:G346"/>
    <mergeCell ref="C347:G347"/>
    <mergeCell ref="I361:P361"/>
    <mergeCell ref="R360:Z360"/>
    <mergeCell ref="R361:Z361"/>
    <mergeCell ref="R362:Z362"/>
    <mergeCell ref="R363:Z363"/>
    <mergeCell ref="R364:Z364"/>
    <mergeCell ref="R365:Z365"/>
    <mergeCell ref="C360:G360"/>
    <mergeCell ref="C361:G361"/>
    <mergeCell ref="C362:G362"/>
    <mergeCell ref="C363:G363"/>
    <mergeCell ref="C364:G364"/>
    <mergeCell ref="C365:G365"/>
    <mergeCell ref="I358:P358"/>
    <mergeCell ref="I359:P359"/>
    <mergeCell ref="I356:P356"/>
    <mergeCell ref="I357:P357"/>
    <mergeCell ref="I360:P360"/>
    <mergeCell ref="R372:Z372"/>
    <mergeCell ref="R373:Z373"/>
    <mergeCell ref="R374:Z374"/>
    <mergeCell ref="R375:Z375"/>
    <mergeCell ref="R376:Z376"/>
    <mergeCell ref="R377:Z377"/>
    <mergeCell ref="C372:G372"/>
    <mergeCell ref="C373:G373"/>
    <mergeCell ref="C374:G374"/>
    <mergeCell ref="C375:G375"/>
    <mergeCell ref="C376:G376"/>
    <mergeCell ref="C377:G377"/>
    <mergeCell ref="I370:P370"/>
    <mergeCell ref="I371:P371"/>
    <mergeCell ref="I368:P368"/>
    <mergeCell ref="I369:P369"/>
    <mergeCell ref="I366:P366"/>
    <mergeCell ref="I367:P367"/>
    <mergeCell ref="R366:Z366"/>
    <mergeCell ref="R367:Z367"/>
    <mergeCell ref="R368:Z368"/>
    <mergeCell ref="R369:Z369"/>
    <mergeCell ref="R370:Z370"/>
    <mergeCell ref="R371:Z371"/>
    <mergeCell ref="C366:G366"/>
    <mergeCell ref="C367:G367"/>
    <mergeCell ref="C368:G368"/>
    <mergeCell ref="C369:G369"/>
    <mergeCell ref="C370:G370"/>
    <mergeCell ref="C371:G371"/>
    <mergeCell ref="R384:Z384"/>
    <mergeCell ref="R385:Z385"/>
    <mergeCell ref="R386:Z386"/>
    <mergeCell ref="R387:Z387"/>
    <mergeCell ref="R388:Z388"/>
    <mergeCell ref="R389:Z389"/>
    <mergeCell ref="C384:G384"/>
    <mergeCell ref="C385:G385"/>
    <mergeCell ref="C387:G387"/>
    <mergeCell ref="C388:G388"/>
    <mergeCell ref="C389:G389"/>
    <mergeCell ref="I382:P382"/>
    <mergeCell ref="I383:P383"/>
    <mergeCell ref="I380:P380"/>
    <mergeCell ref="I381:P381"/>
    <mergeCell ref="I378:P378"/>
    <mergeCell ref="I379:P379"/>
    <mergeCell ref="R378:Z378"/>
    <mergeCell ref="R379:Z379"/>
    <mergeCell ref="R380:Z380"/>
    <mergeCell ref="R381:Z381"/>
    <mergeCell ref="R382:Z382"/>
    <mergeCell ref="R383:Z383"/>
    <mergeCell ref="C378:G378"/>
    <mergeCell ref="C379:G379"/>
    <mergeCell ref="C380:G380"/>
    <mergeCell ref="C381:G381"/>
    <mergeCell ref="C382:G382"/>
    <mergeCell ref="C383:G383"/>
    <mergeCell ref="R390:Z390"/>
    <mergeCell ref="R391:Z391"/>
    <mergeCell ref="R392:Z392"/>
    <mergeCell ref="R393:Z393"/>
    <mergeCell ref="R394:Z394"/>
    <mergeCell ref="R395:Z395"/>
    <mergeCell ref="R396:Z396"/>
    <mergeCell ref="R399:Z399"/>
    <mergeCell ref="R400:Z400"/>
    <mergeCell ref="C390:G390"/>
    <mergeCell ref="C391:G391"/>
    <mergeCell ref="C392:G392"/>
    <mergeCell ref="C399:G399"/>
    <mergeCell ref="I388:P388"/>
    <mergeCell ref="I389:P389"/>
    <mergeCell ref="I386:P386"/>
    <mergeCell ref="I387:P387"/>
    <mergeCell ref="C397:P397"/>
    <mergeCell ref="C398:P398"/>
    <mergeCell ref="R397:Z397"/>
    <mergeCell ref="R398:Z398"/>
    <mergeCell ref="R429:Z429"/>
    <mergeCell ref="I421:P421"/>
    <mergeCell ref="I422:P422"/>
    <mergeCell ref="I418:P418"/>
    <mergeCell ref="I420:P420"/>
    <mergeCell ref="R418:Z418"/>
    <mergeCell ref="R419:Z419"/>
    <mergeCell ref="I419:P419"/>
    <mergeCell ref="R420:Z420"/>
    <mergeCell ref="R421:Z421"/>
    <mergeCell ref="R422:Z422"/>
    <mergeCell ref="I438:P438"/>
    <mergeCell ref="I439:P439"/>
    <mergeCell ref="I436:P436"/>
    <mergeCell ref="I437:P437"/>
    <mergeCell ref="B430:P430"/>
    <mergeCell ref="I435:P435"/>
    <mergeCell ref="R430:Z430"/>
    <mergeCell ref="R431:Z431"/>
    <mergeCell ref="R432:Z432"/>
    <mergeCell ref="R433:Z433"/>
    <mergeCell ref="R435:Z435"/>
    <mergeCell ref="R436:Z436"/>
    <mergeCell ref="R437:Z437"/>
    <mergeCell ref="R438:Z438"/>
    <mergeCell ref="R439:Z439"/>
    <mergeCell ref="C435:G435"/>
    <mergeCell ref="C436:G436"/>
    <mergeCell ref="C437:G437"/>
    <mergeCell ref="C438:G438"/>
    <mergeCell ref="C439:G439"/>
    <mergeCell ref="C421:G421"/>
    <mergeCell ref="I444:P444"/>
    <mergeCell ref="I445:P445"/>
    <mergeCell ref="I442:P442"/>
    <mergeCell ref="I443:P443"/>
    <mergeCell ref="I440:P440"/>
    <mergeCell ref="I441:P441"/>
    <mergeCell ref="R440:Z440"/>
    <mergeCell ref="R441:Z441"/>
    <mergeCell ref="R442:Z442"/>
    <mergeCell ref="R443:Z443"/>
    <mergeCell ref="R444:Z444"/>
    <mergeCell ref="R445:Z445"/>
    <mergeCell ref="C440:G440"/>
    <mergeCell ref="C441:G441"/>
    <mergeCell ref="C442:G442"/>
    <mergeCell ref="C443:G443"/>
    <mergeCell ref="C444:G444"/>
    <mergeCell ref="C445:G445"/>
    <mergeCell ref="I450:P450"/>
    <mergeCell ref="I451:P451"/>
    <mergeCell ref="I448:P448"/>
    <mergeCell ref="I449:P449"/>
    <mergeCell ref="I446:P446"/>
    <mergeCell ref="I447:P447"/>
    <mergeCell ref="R446:Z446"/>
    <mergeCell ref="R447:Z447"/>
    <mergeCell ref="R448:Z448"/>
    <mergeCell ref="R449:Z449"/>
    <mergeCell ref="R450:Z450"/>
    <mergeCell ref="R451:Z451"/>
    <mergeCell ref="C446:G446"/>
    <mergeCell ref="C447:G447"/>
    <mergeCell ref="C448:G448"/>
    <mergeCell ref="C449:G449"/>
    <mergeCell ref="C450:G450"/>
    <mergeCell ref="C451:G451"/>
    <mergeCell ref="I456:P456"/>
    <mergeCell ref="I457:P457"/>
    <mergeCell ref="I454:P454"/>
    <mergeCell ref="I455:P455"/>
    <mergeCell ref="I452:P452"/>
    <mergeCell ref="I453:P453"/>
    <mergeCell ref="R452:Z452"/>
    <mergeCell ref="R453:Z453"/>
    <mergeCell ref="R454:Z454"/>
    <mergeCell ref="R455:Z455"/>
    <mergeCell ref="R456:Z456"/>
    <mergeCell ref="R457:Z457"/>
    <mergeCell ref="C452:G452"/>
    <mergeCell ref="C453:G453"/>
    <mergeCell ref="C454:G454"/>
    <mergeCell ref="C455:G455"/>
    <mergeCell ref="C456:G456"/>
    <mergeCell ref="C457:G457"/>
    <mergeCell ref="I466:P466"/>
    <mergeCell ref="I467:P467"/>
    <mergeCell ref="B460:P460"/>
    <mergeCell ref="I465:P465"/>
    <mergeCell ref="I458:P458"/>
    <mergeCell ref="I459:P459"/>
    <mergeCell ref="R458:Z458"/>
    <mergeCell ref="R459:Z459"/>
    <mergeCell ref="R460:Z460"/>
    <mergeCell ref="R461:Z461"/>
    <mergeCell ref="R462:Z462"/>
    <mergeCell ref="R463:Z463"/>
    <mergeCell ref="R465:Z465"/>
    <mergeCell ref="R466:Z466"/>
    <mergeCell ref="R467:Z467"/>
    <mergeCell ref="B463:P463"/>
    <mergeCell ref="C458:G458"/>
    <mergeCell ref="C459:G459"/>
    <mergeCell ref="C465:G465"/>
    <mergeCell ref="C466:G466"/>
    <mergeCell ref="C467:G467"/>
    <mergeCell ref="I470:P470"/>
    <mergeCell ref="I472:P472"/>
    <mergeCell ref="I468:P468"/>
    <mergeCell ref="I469:P469"/>
    <mergeCell ref="I471:P471"/>
    <mergeCell ref="C472:G472"/>
    <mergeCell ref="R468:Z468"/>
    <mergeCell ref="R469:Z469"/>
    <mergeCell ref="R470:Z470"/>
    <mergeCell ref="R471:Z471"/>
    <mergeCell ref="R472:Z472"/>
    <mergeCell ref="R473:Z473"/>
    <mergeCell ref="C468:G468"/>
    <mergeCell ref="C469:G469"/>
    <mergeCell ref="C470:G470"/>
    <mergeCell ref="C471:G471"/>
    <mergeCell ref="I479:P479"/>
    <mergeCell ref="I480:P480"/>
    <mergeCell ref="B486:P486"/>
    <mergeCell ref="B487:P487"/>
    <mergeCell ref="R479:Z479"/>
    <mergeCell ref="R480:Z480"/>
    <mergeCell ref="R481:Z481"/>
    <mergeCell ref="R482:Z482"/>
    <mergeCell ref="R483:Z483"/>
    <mergeCell ref="R484:Z484"/>
    <mergeCell ref="R485:Z485"/>
    <mergeCell ref="R486:Z486"/>
    <mergeCell ref="R487:Z487"/>
    <mergeCell ref="B473:P473"/>
    <mergeCell ref="I478:P478"/>
    <mergeCell ref="R478:Z478"/>
    <mergeCell ref="B485:P485"/>
    <mergeCell ref="C478:G478"/>
    <mergeCell ref="C479:G479"/>
    <mergeCell ref="C480:G480"/>
    <mergeCell ref="I489:P489"/>
    <mergeCell ref="I490:P490"/>
    <mergeCell ref="R489:Z489"/>
    <mergeCell ref="R490:Z490"/>
    <mergeCell ref="R491:Z491"/>
    <mergeCell ref="R492:Z492"/>
    <mergeCell ref="R493:Z493"/>
    <mergeCell ref="R494:Z494"/>
    <mergeCell ref="I483:P483"/>
    <mergeCell ref="B484:P484"/>
    <mergeCell ref="I481:P481"/>
    <mergeCell ref="I482:P482"/>
    <mergeCell ref="C481:G481"/>
    <mergeCell ref="C482:G482"/>
    <mergeCell ref="C483:G483"/>
    <mergeCell ref="C489:G489"/>
    <mergeCell ref="C490:G490"/>
    <mergeCell ref="I495:P495"/>
    <mergeCell ref="I496:P496"/>
    <mergeCell ref="R495:Z495"/>
    <mergeCell ref="R496:Z496"/>
    <mergeCell ref="R497:Z497"/>
    <mergeCell ref="R498:Z498"/>
    <mergeCell ref="R499:Z499"/>
    <mergeCell ref="R500:Z500"/>
    <mergeCell ref="I493:P493"/>
    <mergeCell ref="I494:P494"/>
    <mergeCell ref="I491:P491"/>
    <mergeCell ref="I492:P492"/>
    <mergeCell ref="C491:G491"/>
    <mergeCell ref="C492:G492"/>
    <mergeCell ref="C493:G493"/>
    <mergeCell ref="C494:G494"/>
    <mergeCell ref="C495:G495"/>
    <mergeCell ref="C496:G496"/>
    <mergeCell ref="R501:Z501"/>
    <mergeCell ref="R502:Z502"/>
    <mergeCell ref="R503:Z503"/>
    <mergeCell ref="R504:Z504"/>
    <mergeCell ref="R505:Z505"/>
    <mergeCell ref="R506:Z506"/>
    <mergeCell ref="R507:Z507"/>
    <mergeCell ref="R509:Z509"/>
    <mergeCell ref="I499:P499"/>
    <mergeCell ref="I500:P500"/>
    <mergeCell ref="I497:P497"/>
    <mergeCell ref="I498:P498"/>
    <mergeCell ref="C497:G497"/>
    <mergeCell ref="C498:G498"/>
    <mergeCell ref="C499:G499"/>
    <mergeCell ref="C500:G500"/>
    <mergeCell ref="I512:P512"/>
    <mergeCell ref="I513:P513"/>
    <mergeCell ref="I509:P509"/>
    <mergeCell ref="I511:P511"/>
    <mergeCell ref="I503:P503"/>
    <mergeCell ref="B504:P504"/>
    <mergeCell ref="I501:P501"/>
    <mergeCell ref="I502:P502"/>
    <mergeCell ref="B505:P505"/>
    <mergeCell ref="B506:P506"/>
    <mergeCell ref="B507:P507"/>
    <mergeCell ref="C501:G501"/>
    <mergeCell ref="C502:G502"/>
    <mergeCell ref="C503:G503"/>
    <mergeCell ref="C511:G511"/>
    <mergeCell ref="C512:G512"/>
    <mergeCell ref="C513:G513"/>
    <mergeCell ref="I522:P522"/>
    <mergeCell ref="I520:P520"/>
    <mergeCell ref="I521:P521"/>
    <mergeCell ref="I518:P518"/>
    <mergeCell ref="I519:P519"/>
    <mergeCell ref="I516:P516"/>
    <mergeCell ref="I517:P517"/>
    <mergeCell ref="I514:P514"/>
    <mergeCell ref="I515:P515"/>
    <mergeCell ref="C514:G514"/>
    <mergeCell ref="C515:G515"/>
    <mergeCell ref="C516:G516"/>
    <mergeCell ref="C517:G517"/>
    <mergeCell ref="C518:G518"/>
    <mergeCell ref="C519:G519"/>
    <mergeCell ref="C520:G520"/>
    <mergeCell ref="C521:G521"/>
    <mergeCell ref="C522:G522"/>
    <mergeCell ref="I526:P526"/>
    <mergeCell ref="I527:P527"/>
    <mergeCell ref="I524:P524"/>
    <mergeCell ref="I525:P525"/>
    <mergeCell ref="R524:Z524"/>
    <mergeCell ref="R525:Z525"/>
    <mergeCell ref="R526:Z526"/>
    <mergeCell ref="R527:Z527"/>
    <mergeCell ref="R528:Z528"/>
    <mergeCell ref="R529:Z529"/>
    <mergeCell ref="C524:G524"/>
    <mergeCell ref="C525:G525"/>
    <mergeCell ref="C526:G526"/>
    <mergeCell ref="C527:G527"/>
    <mergeCell ref="C528:G528"/>
    <mergeCell ref="C529:G529"/>
    <mergeCell ref="I523:P523"/>
    <mergeCell ref="C523:G523"/>
    <mergeCell ref="I532:P532"/>
    <mergeCell ref="I533:P533"/>
    <mergeCell ref="I530:P530"/>
    <mergeCell ref="I531:P531"/>
    <mergeCell ref="R530:Z530"/>
    <mergeCell ref="R531:Z531"/>
    <mergeCell ref="R532:Z532"/>
    <mergeCell ref="R533:Z533"/>
    <mergeCell ref="R534:Z534"/>
    <mergeCell ref="R535:Z535"/>
    <mergeCell ref="C530:G530"/>
    <mergeCell ref="C531:G531"/>
    <mergeCell ref="C532:G532"/>
    <mergeCell ref="C533:G533"/>
    <mergeCell ref="C534:G534"/>
    <mergeCell ref="C535:G535"/>
    <mergeCell ref="I528:P528"/>
    <mergeCell ref="I529:P529"/>
    <mergeCell ref="B543:P543"/>
    <mergeCell ref="R536:Z536"/>
    <mergeCell ref="R537:Z537"/>
    <mergeCell ref="R538:Z538"/>
    <mergeCell ref="R539:Z539"/>
    <mergeCell ref="R540:Z540"/>
    <mergeCell ref="R541:Z541"/>
    <mergeCell ref="R542:Z542"/>
    <mergeCell ref="R543:Z543"/>
    <mergeCell ref="R545:Z545"/>
    <mergeCell ref="C536:G536"/>
    <mergeCell ref="C537:G537"/>
    <mergeCell ref="C538:G538"/>
    <mergeCell ref="C539:G539"/>
    <mergeCell ref="C545:G545"/>
    <mergeCell ref="I534:P534"/>
    <mergeCell ref="I535:P535"/>
    <mergeCell ref="I560:P560"/>
    <mergeCell ref="R559:Z559"/>
    <mergeCell ref="R560:Z560"/>
    <mergeCell ref="R561:Z561"/>
    <mergeCell ref="I557:P557"/>
    <mergeCell ref="I558:P558"/>
    <mergeCell ref="I551:P551"/>
    <mergeCell ref="I552:P552"/>
    <mergeCell ref="I548:P548"/>
    <mergeCell ref="I549:P549"/>
    <mergeCell ref="I546:P546"/>
    <mergeCell ref="I547:P547"/>
    <mergeCell ref="I550:P550"/>
    <mergeCell ref="R546:Z546"/>
    <mergeCell ref="R547:Z547"/>
    <mergeCell ref="R548:Z548"/>
    <mergeCell ref="R549:Z549"/>
    <mergeCell ref="R550:Z550"/>
    <mergeCell ref="R551:Z551"/>
    <mergeCell ref="R552:Z552"/>
    <mergeCell ref="I553:P553"/>
    <mergeCell ref="I554:P554"/>
    <mergeCell ref="R553:Z553"/>
    <mergeCell ref="R554:Z554"/>
    <mergeCell ref="C605:G605"/>
    <mergeCell ref="C569:G569"/>
    <mergeCell ref="I605:P605"/>
    <mergeCell ref="C606:G606"/>
    <mergeCell ref="C607:G607"/>
    <mergeCell ref="C608:G608"/>
    <mergeCell ref="C609:G609"/>
    <mergeCell ref="C610:G610"/>
    <mergeCell ref="C611:G611"/>
    <mergeCell ref="C612:G612"/>
    <mergeCell ref="C615:G615"/>
    <mergeCell ref="C616:G616"/>
    <mergeCell ref="C622:G622"/>
    <mergeCell ref="R605:Z605"/>
    <mergeCell ref="R580:Z580"/>
    <mergeCell ref="R581:Z581"/>
    <mergeCell ref="B580:P580"/>
    <mergeCell ref="B581:P581"/>
    <mergeCell ref="R599:Z599"/>
    <mergeCell ref="R600:Z600"/>
    <mergeCell ref="R601:Z601"/>
    <mergeCell ref="I586:P586"/>
    <mergeCell ref="I587:P587"/>
    <mergeCell ref="I584:P584"/>
    <mergeCell ref="I585:P585"/>
    <mergeCell ref="I589:P589"/>
    <mergeCell ref="I590:P590"/>
    <mergeCell ref="I588:P588"/>
    <mergeCell ref="C588:G588"/>
    <mergeCell ref="C589:G589"/>
    <mergeCell ref="R603:Z603"/>
    <mergeCell ref="B582:P582"/>
    <mergeCell ref="C623:G623"/>
    <mergeCell ref="C624:G624"/>
    <mergeCell ref="C625:G625"/>
    <mergeCell ref="C626:G626"/>
    <mergeCell ref="C627:G627"/>
    <mergeCell ref="B617:P617"/>
    <mergeCell ref="I622:P622"/>
    <mergeCell ref="I615:P615"/>
    <mergeCell ref="I616:P616"/>
    <mergeCell ref="I611:P611"/>
    <mergeCell ref="I612:P612"/>
    <mergeCell ref="B618:P618"/>
    <mergeCell ref="B619:P619"/>
    <mergeCell ref="B620:P620"/>
    <mergeCell ref="I613:P613"/>
    <mergeCell ref="I614:P614"/>
    <mergeCell ref="C613:G613"/>
    <mergeCell ref="C614:G614"/>
    <mergeCell ref="I624:P624"/>
    <mergeCell ref="B629:P629"/>
    <mergeCell ref="B630:P630"/>
    <mergeCell ref="B631:P631"/>
    <mergeCell ref="I637:P637"/>
    <mergeCell ref="I638:P638"/>
    <mergeCell ref="I635:P635"/>
    <mergeCell ref="I636:P636"/>
    <mergeCell ref="I633:P633"/>
    <mergeCell ref="R624:Z624"/>
    <mergeCell ref="R625:Z625"/>
    <mergeCell ref="R626:Z626"/>
    <mergeCell ref="R627:Z627"/>
    <mergeCell ref="R628:Z628"/>
    <mergeCell ref="R629:Z629"/>
    <mergeCell ref="R630:Z630"/>
    <mergeCell ref="R631:Z631"/>
    <mergeCell ref="I627:P627"/>
    <mergeCell ref="B628:P628"/>
    <mergeCell ref="R633:Z633"/>
    <mergeCell ref="R634:Z634"/>
    <mergeCell ref="R635:Z635"/>
    <mergeCell ref="R636:Z636"/>
    <mergeCell ref="R637:Z637"/>
    <mergeCell ref="R638:Z638"/>
    <mergeCell ref="C632:P632"/>
    <mergeCell ref="R632:Z632"/>
    <mergeCell ref="R639:Z639"/>
    <mergeCell ref="R640:Z640"/>
    <mergeCell ref="R641:Z641"/>
    <mergeCell ref="R642:Z642"/>
    <mergeCell ref="R643:Z643"/>
    <mergeCell ref="R644:Z644"/>
    <mergeCell ref="R645:Z645"/>
    <mergeCell ref="R646:Z646"/>
    <mergeCell ref="R647:Z647"/>
    <mergeCell ref="C633:G633"/>
    <mergeCell ref="C634:G634"/>
    <mergeCell ref="C635:G635"/>
    <mergeCell ref="C636:G636"/>
    <mergeCell ref="C637:G637"/>
    <mergeCell ref="C638:G638"/>
    <mergeCell ref="C639:G639"/>
    <mergeCell ref="C640:G640"/>
    <mergeCell ref="C641:G641"/>
    <mergeCell ref="B646:P646"/>
    <mergeCell ref="I643:P643"/>
    <mergeCell ref="B644:P644"/>
    <mergeCell ref="R681:Z681"/>
    <mergeCell ref="C670:G670"/>
    <mergeCell ref="C671:G671"/>
    <mergeCell ref="C672:G672"/>
    <mergeCell ref="C673:G673"/>
    <mergeCell ref="C674:G674"/>
    <mergeCell ref="C675:G675"/>
    <mergeCell ref="C676:G676"/>
    <mergeCell ref="C677:G677"/>
    <mergeCell ref="B666:P666"/>
    <mergeCell ref="B667:P667"/>
    <mergeCell ref="B668:P668"/>
    <mergeCell ref="R661:Z661"/>
    <mergeCell ref="R662:Z662"/>
    <mergeCell ref="R663:Z663"/>
    <mergeCell ref="R664:Z664"/>
    <mergeCell ref="R665:Z665"/>
    <mergeCell ref="R666:Z666"/>
    <mergeCell ref="R667:Z667"/>
    <mergeCell ref="R668:Z668"/>
    <mergeCell ref="R670:Z670"/>
    <mergeCell ref="R674:Z674"/>
    <mergeCell ref="R675:Z675"/>
    <mergeCell ref="R676:Z676"/>
    <mergeCell ref="R677:Z677"/>
    <mergeCell ref="B665:P665"/>
    <mergeCell ref="I670:P670"/>
    <mergeCell ref="I663:P663"/>
    <mergeCell ref="I664:P664"/>
    <mergeCell ref="R671:Z671"/>
    <mergeCell ref="R672:Z672"/>
    <mergeCell ref="R673:Z673"/>
    <mergeCell ref="I660:P660"/>
    <mergeCell ref="I657:P657"/>
    <mergeCell ref="I658:P658"/>
    <mergeCell ref="I655:P655"/>
    <mergeCell ref="I656:P656"/>
    <mergeCell ref="R655:Z655"/>
    <mergeCell ref="R656:Z656"/>
    <mergeCell ref="R657:Z657"/>
    <mergeCell ref="R658:Z658"/>
    <mergeCell ref="R659:Z659"/>
    <mergeCell ref="R660:Z660"/>
    <mergeCell ref="C643:G643"/>
    <mergeCell ref="I653:P653"/>
    <mergeCell ref="I654:P654"/>
    <mergeCell ref="I651:P651"/>
    <mergeCell ref="I652:P652"/>
    <mergeCell ref="I649:P649"/>
    <mergeCell ref="I650:P650"/>
    <mergeCell ref="R649:Z649"/>
    <mergeCell ref="R650:Z650"/>
    <mergeCell ref="R651:Z651"/>
    <mergeCell ref="R652:Z652"/>
    <mergeCell ref="R653:Z653"/>
    <mergeCell ref="R654:Z654"/>
    <mergeCell ref="B647:P647"/>
    <mergeCell ref="C648:P648"/>
    <mergeCell ref="R648:Z648"/>
    <mergeCell ref="B690:P690"/>
    <mergeCell ref="I687:P687"/>
    <mergeCell ref="I688:P688"/>
    <mergeCell ref="I685:P685"/>
    <mergeCell ref="I686:P686"/>
    <mergeCell ref="I683:P683"/>
    <mergeCell ref="I684:P684"/>
    <mergeCell ref="I677:P677"/>
    <mergeCell ref="I335:P335"/>
    <mergeCell ref="C335:G335"/>
    <mergeCell ref="C386:G386"/>
    <mergeCell ref="I428:P428"/>
    <mergeCell ref="C429:G429"/>
    <mergeCell ref="B678:P678"/>
    <mergeCell ref="I675:P675"/>
    <mergeCell ref="I676:P676"/>
    <mergeCell ref="I673:P673"/>
    <mergeCell ref="I674:P674"/>
    <mergeCell ref="I671:P671"/>
    <mergeCell ref="I672:P672"/>
    <mergeCell ref="B679:P679"/>
    <mergeCell ref="C642:G642"/>
    <mergeCell ref="I641:P641"/>
    <mergeCell ref="I642:P642"/>
    <mergeCell ref="I639:P639"/>
    <mergeCell ref="I640:P640"/>
    <mergeCell ref="B645:P645"/>
    <mergeCell ref="I634:P634"/>
    <mergeCell ref="I625:P625"/>
    <mergeCell ref="I626:P626"/>
    <mergeCell ref="I623:P623"/>
    <mergeCell ref="I659:P659"/>
    <mergeCell ref="R282:Z282"/>
    <mergeCell ref="R283:Z283"/>
    <mergeCell ref="I279:P279"/>
    <mergeCell ref="I280:P280"/>
    <mergeCell ref="I277:P277"/>
    <mergeCell ref="I278:P278"/>
    <mergeCell ref="I275:P275"/>
    <mergeCell ref="I276:P276"/>
    <mergeCell ref="R275:Z275"/>
    <mergeCell ref="R276:Z276"/>
    <mergeCell ref="R277:Z277"/>
    <mergeCell ref="R247:Z247"/>
    <mergeCell ref="R284:Z284"/>
    <mergeCell ref="C273:G273"/>
    <mergeCell ref="C274:G274"/>
    <mergeCell ref="I263:P263"/>
    <mergeCell ref="I264:P264"/>
    <mergeCell ref="B258:P258"/>
    <mergeCell ref="I250:P250"/>
    <mergeCell ref="B251:P251"/>
    <mergeCell ref="B260:P260"/>
    <mergeCell ref="B261:P261"/>
    <mergeCell ref="R248:Z248"/>
    <mergeCell ref="R252:Z252"/>
    <mergeCell ref="R253:Z253"/>
    <mergeCell ref="R254:Z254"/>
    <mergeCell ref="R258:Z258"/>
    <mergeCell ref="R259:Z259"/>
    <mergeCell ref="R260:Z260"/>
    <mergeCell ref="R261:Z261"/>
    <mergeCell ref="R263:Z263"/>
    <mergeCell ref="R264:Z264"/>
    <mergeCell ref="Q1:Z10"/>
    <mergeCell ref="B11:Z11"/>
    <mergeCell ref="B12:Z12"/>
    <mergeCell ref="B13:Z13"/>
    <mergeCell ref="B14:Z14"/>
    <mergeCell ref="B15:Z16"/>
    <mergeCell ref="B17:Z17"/>
    <mergeCell ref="K18:Z18"/>
    <mergeCell ref="K19:Z19"/>
    <mergeCell ref="K20:Z20"/>
    <mergeCell ref="K21:Z21"/>
    <mergeCell ref="B22:Z22"/>
    <mergeCell ref="B23:Z23"/>
    <mergeCell ref="B24:Z24"/>
    <mergeCell ref="X25:Z25"/>
    <mergeCell ref="X26:Z26"/>
    <mergeCell ref="X27:Z27"/>
    <mergeCell ref="G9:P9"/>
    <mergeCell ref="G10:P10"/>
    <mergeCell ref="B1:F10"/>
    <mergeCell ref="G1:P1"/>
    <mergeCell ref="G2:P2"/>
    <mergeCell ref="G3:P3"/>
    <mergeCell ref="G4:P4"/>
    <mergeCell ref="G5:P5"/>
    <mergeCell ref="G6:P6"/>
    <mergeCell ref="G7:P7"/>
    <mergeCell ref="G8:P8"/>
    <mergeCell ref="P25:Q25"/>
    <mergeCell ref="B19:J19"/>
    <mergeCell ref="B20:J20"/>
    <mergeCell ref="N25:O25"/>
    <mergeCell ref="X49:Z49"/>
    <mergeCell ref="X50:Z50"/>
    <mergeCell ref="X51:Z51"/>
    <mergeCell ref="X52:Z52"/>
    <mergeCell ref="X53:Z53"/>
    <mergeCell ref="X55:Z55"/>
    <mergeCell ref="X56:Z56"/>
    <mergeCell ref="X57:Z57"/>
    <mergeCell ref="X58:Z58"/>
    <mergeCell ref="X59:Z59"/>
    <mergeCell ref="X60:Z60"/>
    <mergeCell ref="I61:K61"/>
    <mergeCell ref="L61:M61"/>
    <mergeCell ref="N61:O61"/>
    <mergeCell ref="T61:U61"/>
    <mergeCell ref="V61:W61"/>
    <mergeCell ref="X61:Z61"/>
    <mergeCell ref="T56:U56"/>
    <mergeCell ref="I59:K59"/>
    <mergeCell ref="P50:Q50"/>
    <mergeCell ref="L55:M55"/>
    <mergeCell ref="T60:U60"/>
    <mergeCell ref="V59:W59"/>
    <mergeCell ref="L54:M54"/>
    <mergeCell ref="N54:O54"/>
    <mergeCell ref="I51:K51"/>
    <mergeCell ref="I52:K52"/>
    <mergeCell ref="I53:K53"/>
    <mergeCell ref="P59:Q59"/>
    <mergeCell ref="R59:S59"/>
    <mergeCell ref="P58:Q58"/>
    <mergeCell ref="R58:S58"/>
    <mergeCell ref="R73:Z73"/>
    <mergeCell ref="R74:Z74"/>
    <mergeCell ref="R75:Z75"/>
    <mergeCell ref="R76:Z76"/>
    <mergeCell ref="R77:Z77"/>
    <mergeCell ref="R79:Z79"/>
    <mergeCell ref="R80:Z80"/>
    <mergeCell ref="R81:Z81"/>
    <mergeCell ref="R82:Z82"/>
    <mergeCell ref="R83:Z83"/>
    <mergeCell ref="R84:Z84"/>
    <mergeCell ref="I83:P83"/>
    <mergeCell ref="I84:P84"/>
    <mergeCell ref="I81:P81"/>
    <mergeCell ref="I82:P82"/>
    <mergeCell ref="C81:G81"/>
    <mergeCell ref="C82:G82"/>
    <mergeCell ref="C83:G83"/>
    <mergeCell ref="C84:G84"/>
    <mergeCell ref="I79:P79"/>
    <mergeCell ref="I80:P80"/>
    <mergeCell ref="I73:P73"/>
    <mergeCell ref="B74:P74"/>
    <mergeCell ref="B75:P75"/>
    <mergeCell ref="B76:P76"/>
    <mergeCell ref="B77:P77"/>
    <mergeCell ref="C73:G73"/>
    <mergeCell ref="B79:B80"/>
    <mergeCell ref="Q79:Q80"/>
    <mergeCell ref="C78:P78"/>
    <mergeCell ref="R78:Z78"/>
    <mergeCell ref="R137:Z137"/>
    <mergeCell ref="I127:P127"/>
    <mergeCell ref="B128:P128"/>
    <mergeCell ref="I121:P121"/>
    <mergeCell ref="B122:P122"/>
    <mergeCell ref="R153:Z153"/>
    <mergeCell ref="R154:Z154"/>
    <mergeCell ref="R155:Z155"/>
    <mergeCell ref="R156:Z156"/>
    <mergeCell ref="R157:Z157"/>
    <mergeCell ref="R146:Z146"/>
    <mergeCell ref="R147:Z147"/>
    <mergeCell ref="R148:Z148"/>
    <mergeCell ref="R149:Z149"/>
    <mergeCell ref="R150:Z150"/>
    <mergeCell ref="R151:Z151"/>
    <mergeCell ref="I140:P140"/>
    <mergeCell ref="I154:P154"/>
    <mergeCell ref="I143:P143"/>
    <mergeCell ref="B149:P149"/>
    <mergeCell ref="B150:P150"/>
    <mergeCell ref="B151:P151"/>
    <mergeCell ref="B148:P148"/>
    <mergeCell ref="I153:P153"/>
    <mergeCell ref="I146:P146"/>
    <mergeCell ref="I147:P147"/>
    <mergeCell ref="R139:Z139"/>
    <mergeCell ref="I155:P155"/>
    <mergeCell ref="I156:P156"/>
    <mergeCell ref="I157:P157"/>
    <mergeCell ref="R145:Z145"/>
    <mergeCell ref="C145:G145"/>
    <mergeCell ref="C155:G155"/>
    <mergeCell ref="C156:G156"/>
    <mergeCell ref="C157:G157"/>
    <mergeCell ref="C158:G158"/>
    <mergeCell ref="C159:G159"/>
    <mergeCell ref="C165:G165"/>
    <mergeCell ref="C166:G166"/>
    <mergeCell ref="C167:G167"/>
    <mergeCell ref="C168:G168"/>
    <mergeCell ref="C169:G169"/>
    <mergeCell ref="C170:G170"/>
    <mergeCell ref="I165:P165"/>
    <mergeCell ref="B173:P173"/>
    <mergeCell ref="B174:P174"/>
    <mergeCell ref="I158:P158"/>
    <mergeCell ref="I159:P159"/>
    <mergeCell ref="I167:P167"/>
    <mergeCell ref="I168:P168"/>
    <mergeCell ref="I166:P166"/>
    <mergeCell ref="R189:Z189"/>
    <mergeCell ref="R190:Z190"/>
    <mergeCell ref="R191:Z191"/>
    <mergeCell ref="R192:Z192"/>
    <mergeCell ref="R193:Z193"/>
    <mergeCell ref="C190:G190"/>
    <mergeCell ref="C191:G191"/>
    <mergeCell ref="C192:G192"/>
    <mergeCell ref="C193:G193"/>
    <mergeCell ref="B161:P161"/>
    <mergeCell ref="B162:P162"/>
    <mergeCell ref="B163:P163"/>
    <mergeCell ref="R173:Z173"/>
    <mergeCell ref="R174:Z174"/>
    <mergeCell ref="R177:Z177"/>
    <mergeCell ref="R178:Z178"/>
    <mergeCell ref="B172:P172"/>
    <mergeCell ref="R163:Z163"/>
    <mergeCell ref="R165:Z165"/>
    <mergeCell ref="I177:P177"/>
    <mergeCell ref="I178:P178"/>
    <mergeCell ref="C177:G177"/>
    <mergeCell ref="I191:P191"/>
    <mergeCell ref="R164:Z164"/>
    <mergeCell ref="C176:P176"/>
    <mergeCell ref="R175:Z175"/>
    <mergeCell ref="R176:Z176"/>
    <mergeCell ref="R162:Z162"/>
    <mergeCell ref="R167:Z167"/>
    <mergeCell ref="R168:Z168"/>
    <mergeCell ref="R169:Z169"/>
    <mergeCell ref="I187:P187"/>
    <mergeCell ref="R194:Z194"/>
    <mergeCell ref="R195:Z195"/>
    <mergeCell ref="R196:Z196"/>
    <mergeCell ref="R197:Z197"/>
    <mergeCell ref="R198:Z198"/>
    <mergeCell ref="R199:Z199"/>
    <mergeCell ref="R200:Z200"/>
    <mergeCell ref="R201:Z201"/>
    <mergeCell ref="R202:Z202"/>
    <mergeCell ref="R203:Z203"/>
    <mergeCell ref="R204:Z204"/>
    <mergeCell ref="R205:Z205"/>
    <mergeCell ref="I223:P223"/>
    <mergeCell ref="I224:P224"/>
    <mergeCell ref="I221:P221"/>
    <mergeCell ref="I222:P222"/>
    <mergeCell ref="R206:Z206"/>
    <mergeCell ref="R207:Z207"/>
    <mergeCell ref="B206:P206"/>
    <mergeCell ref="B207:P207"/>
    <mergeCell ref="B208:P208"/>
    <mergeCell ref="I219:P219"/>
    <mergeCell ref="I220:P220"/>
    <mergeCell ref="I217:P217"/>
    <mergeCell ref="I218:P218"/>
    <mergeCell ref="I215:P215"/>
    <mergeCell ref="R220:Z220"/>
    <mergeCell ref="R221:Z221"/>
    <mergeCell ref="R222:Z222"/>
    <mergeCell ref="R223:Z223"/>
    <mergeCell ref="R224:Z224"/>
    <mergeCell ref="C196:G196"/>
    <mergeCell ref="R265:Z265"/>
    <mergeCell ref="R266:Z266"/>
    <mergeCell ref="R267:Z267"/>
    <mergeCell ref="C263:G263"/>
    <mergeCell ref="C264:G264"/>
    <mergeCell ref="C265:G265"/>
    <mergeCell ref="C266:G266"/>
    <mergeCell ref="C267:G267"/>
    <mergeCell ref="B253:P253"/>
    <mergeCell ref="B254:P254"/>
    <mergeCell ref="B259:P259"/>
    <mergeCell ref="R257:Z257"/>
    <mergeCell ref="R249:Z249"/>
    <mergeCell ref="R250:Z250"/>
    <mergeCell ref="R251:Z251"/>
    <mergeCell ref="R262:Z262"/>
    <mergeCell ref="R409:Z409"/>
    <mergeCell ref="C280:G280"/>
    <mergeCell ref="C281:G281"/>
    <mergeCell ref="C282:G282"/>
    <mergeCell ref="C288:G288"/>
    <mergeCell ref="C289:G289"/>
    <mergeCell ref="C290:G290"/>
    <mergeCell ref="C292:G292"/>
    <mergeCell ref="C293:G293"/>
    <mergeCell ref="C294:G294"/>
    <mergeCell ref="C295:G295"/>
    <mergeCell ref="C296:G296"/>
    <mergeCell ref="B286:P286"/>
    <mergeCell ref="C300:G300"/>
    <mergeCell ref="C301:G301"/>
    <mergeCell ref="C308:G308"/>
    <mergeCell ref="I569:P569"/>
    <mergeCell ref="I575:P575"/>
    <mergeCell ref="I576:P576"/>
    <mergeCell ref="I577:P577"/>
    <mergeCell ref="C575:G575"/>
    <mergeCell ref="C576:G576"/>
    <mergeCell ref="R291:Z291"/>
    <mergeCell ref="R292:Z292"/>
    <mergeCell ref="R293:Z293"/>
    <mergeCell ref="R294:Z294"/>
    <mergeCell ref="R295:Z295"/>
    <mergeCell ref="R296:Z296"/>
    <mergeCell ref="R297:Z297"/>
    <mergeCell ref="R298:Z298"/>
    <mergeCell ref="R299:Z299"/>
    <mergeCell ref="I297:P297"/>
    <mergeCell ref="B302:P302"/>
    <mergeCell ref="I308:P308"/>
    <mergeCell ref="B303:P303"/>
    <mergeCell ref="B304:P304"/>
    <mergeCell ref="B305:P305"/>
    <mergeCell ref="I301:P301"/>
    <mergeCell ref="C297:G297"/>
    <mergeCell ref="C298:G298"/>
    <mergeCell ref="C299:G299"/>
    <mergeCell ref="I293:P293"/>
    <mergeCell ref="C291:G291"/>
    <mergeCell ref="R308:Z308"/>
    <mergeCell ref="I564:P564"/>
    <mergeCell ref="I561:P561"/>
    <mergeCell ref="I562:P562"/>
    <mergeCell ref="I559:P559"/>
    <mergeCell ref="R403:Z403"/>
    <mergeCell ref="R406:Z406"/>
    <mergeCell ref="R407:Z407"/>
    <mergeCell ref="R408:Z408"/>
    <mergeCell ref="R410:Z410"/>
    <mergeCell ref="R411:Z411"/>
    <mergeCell ref="R412:Z412"/>
    <mergeCell ref="R413:Z413"/>
    <mergeCell ref="R414:Z414"/>
    <mergeCell ref="R415:Z415"/>
    <mergeCell ref="R416:Z416"/>
    <mergeCell ref="I410:P410"/>
    <mergeCell ref="C554:G554"/>
    <mergeCell ref="C550:G550"/>
    <mergeCell ref="C546:G546"/>
    <mergeCell ref="C547:G547"/>
    <mergeCell ref="C548:G548"/>
    <mergeCell ref="C549:G549"/>
    <mergeCell ref="C551:G551"/>
    <mergeCell ref="C552:G552"/>
    <mergeCell ref="B540:P540"/>
    <mergeCell ref="I545:P545"/>
    <mergeCell ref="I538:P538"/>
    <mergeCell ref="I539:P539"/>
    <mergeCell ref="I536:P536"/>
    <mergeCell ref="I537:P537"/>
    <mergeCell ref="B541:P541"/>
    <mergeCell ref="B542:P542"/>
    <mergeCell ref="C427:G427"/>
    <mergeCell ref="C428:G428"/>
    <mergeCell ref="C419:G419"/>
    <mergeCell ref="R513:Z513"/>
    <mergeCell ref="C348:G348"/>
    <mergeCell ref="C349:G349"/>
    <mergeCell ref="I604:P604"/>
    <mergeCell ref="R401:Z401"/>
    <mergeCell ref="R566:Z566"/>
    <mergeCell ref="R562:Z562"/>
    <mergeCell ref="R563:Z563"/>
    <mergeCell ref="R564:Z564"/>
    <mergeCell ref="C559:G559"/>
    <mergeCell ref="C560:G560"/>
    <mergeCell ref="I300:P300"/>
    <mergeCell ref="C313:G313"/>
    <mergeCell ref="R602:Z602"/>
    <mergeCell ref="C561:G561"/>
    <mergeCell ref="C562:G562"/>
    <mergeCell ref="C563:G563"/>
    <mergeCell ref="C564:G564"/>
    <mergeCell ref="R568:Z568"/>
    <mergeCell ref="R569:Z569"/>
    <mergeCell ref="R570:Z570"/>
    <mergeCell ref="R571:Z571"/>
    <mergeCell ref="R572:Z572"/>
    <mergeCell ref="R573:Z573"/>
    <mergeCell ref="I578:P578"/>
    <mergeCell ref="B579:P579"/>
    <mergeCell ref="I567:P567"/>
    <mergeCell ref="I568:P568"/>
    <mergeCell ref="R604:Z604"/>
    <mergeCell ref="R343:Z343"/>
    <mergeCell ref="R344:Z344"/>
    <mergeCell ref="R345:Z345"/>
    <mergeCell ref="R346:Z346"/>
    <mergeCell ref="R347:Z347"/>
    <mergeCell ref="R348:Z348"/>
    <mergeCell ref="R349:Z349"/>
    <mergeCell ref="R350:Z350"/>
    <mergeCell ref="R351:Z351"/>
    <mergeCell ref="R352:Z352"/>
    <mergeCell ref="R353:Z353"/>
    <mergeCell ref="R356:Z356"/>
    <mergeCell ref="R357:Z357"/>
    <mergeCell ref="I345:P345"/>
    <mergeCell ref="I346:P346"/>
    <mergeCell ref="I343:P343"/>
    <mergeCell ref="I344:P344"/>
    <mergeCell ref="I399:P399"/>
    <mergeCell ref="B400:P400"/>
    <mergeCell ref="I392:P392"/>
    <mergeCell ref="C604:G604"/>
    <mergeCell ref="C577:G577"/>
    <mergeCell ref="C578:G578"/>
    <mergeCell ref="R565:Z565"/>
    <mergeCell ref="R579:Z579"/>
    <mergeCell ref="R567:Z567"/>
    <mergeCell ref="C565:G565"/>
    <mergeCell ref="C566:G566"/>
    <mergeCell ref="C567:G567"/>
    <mergeCell ref="C568:G568"/>
    <mergeCell ref="I563:P563"/>
    <mergeCell ref="C422:G422"/>
    <mergeCell ref="C423:G423"/>
    <mergeCell ref="C424:G424"/>
    <mergeCell ref="C425:G425"/>
    <mergeCell ref="C426:G426"/>
    <mergeCell ref="R693:Z693"/>
    <mergeCell ref="B474:P474"/>
    <mergeCell ref="R474:Z474"/>
    <mergeCell ref="B475:P475"/>
    <mergeCell ref="R475:Z475"/>
    <mergeCell ref="B476:P476"/>
    <mergeCell ref="R476:Z476"/>
    <mergeCell ref="R607:Z607"/>
    <mergeCell ref="R608:Z608"/>
    <mergeCell ref="R609:Z609"/>
    <mergeCell ref="R610:Z610"/>
    <mergeCell ref="R611:Z611"/>
    <mergeCell ref="R612:Z612"/>
    <mergeCell ref="R613:Z613"/>
    <mergeCell ref="R614:Z614"/>
    <mergeCell ref="R615:Z615"/>
    <mergeCell ref="R616:Z616"/>
    <mergeCell ref="R617:Z617"/>
    <mergeCell ref="R598:Z598"/>
    <mergeCell ref="I609:P609"/>
    <mergeCell ref="I610:P610"/>
    <mergeCell ref="I607:P607"/>
    <mergeCell ref="I608:P608"/>
    <mergeCell ref="I606:P606"/>
    <mergeCell ref="I603:P603"/>
    <mergeCell ref="R606:Z606"/>
    <mergeCell ref="R510:Z510"/>
    <mergeCell ref="I510:P510"/>
    <mergeCell ref="C510:G510"/>
    <mergeCell ref="R511:Z511"/>
    <mergeCell ref="R512:Z512"/>
    <mergeCell ref="R555:Z555"/>
    <mergeCell ref="C197:G197"/>
    <mergeCell ref="C198:G198"/>
    <mergeCell ref="I597:P597"/>
    <mergeCell ref="I598:P598"/>
    <mergeCell ref="I595:P595"/>
    <mergeCell ref="I596:P596"/>
    <mergeCell ref="I594:P594"/>
    <mergeCell ref="I591:P591"/>
    <mergeCell ref="R685:Z685"/>
    <mergeCell ref="R686:Z686"/>
    <mergeCell ref="R687:Z687"/>
    <mergeCell ref="R688:Z688"/>
    <mergeCell ref="R689:Z689"/>
    <mergeCell ref="R690:Z690"/>
    <mergeCell ref="R691:Z691"/>
    <mergeCell ref="C220:G220"/>
    <mergeCell ref="C221:G221"/>
    <mergeCell ref="C222:G222"/>
    <mergeCell ref="C223:G223"/>
    <mergeCell ref="C224:G224"/>
    <mergeCell ref="C211:G211"/>
    <mergeCell ref="C212:G212"/>
    <mergeCell ref="R402:Z402"/>
    <mergeCell ref="R312:Z312"/>
    <mergeCell ref="R313:Z313"/>
    <mergeCell ref="R314:Z314"/>
    <mergeCell ref="R315:Z315"/>
    <mergeCell ref="R316:Z316"/>
    <mergeCell ref="I309:P309"/>
    <mergeCell ref="I310:P310"/>
    <mergeCell ref="C603:G603"/>
    <mergeCell ref="C279:G279"/>
    <mergeCell ref="R692:Z692"/>
    <mergeCell ref="I411:P411"/>
    <mergeCell ref="I408:P408"/>
    <mergeCell ref="I409:P409"/>
    <mergeCell ref="I406:P406"/>
    <mergeCell ref="I407:P407"/>
    <mergeCell ref="I412:P412"/>
    <mergeCell ref="B413:P413"/>
    <mergeCell ref="R514:Z514"/>
    <mergeCell ref="R515:Z515"/>
    <mergeCell ref="R516:Z516"/>
    <mergeCell ref="R517:Z517"/>
    <mergeCell ref="R518:Z518"/>
    <mergeCell ref="R519:Z519"/>
    <mergeCell ref="R520:Z520"/>
    <mergeCell ref="R521:Z521"/>
    <mergeCell ref="R618:Z618"/>
    <mergeCell ref="R619:Z619"/>
    <mergeCell ref="R620:Z620"/>
    <mergeCell ref="R622:Z622"/>
    <mergeCell ref="R623:Z623"/>
    <mergeCell ref="R582:Z582"/>
    <mergeCell ref="C598:G598"/>
    <mergeCell ref="C599:G599"/>
    <mergeCell ref="C600:G600"/>
    <mergeCell ref="C601:G601"/>
    <mergeCell ref="C602:G602"/>
    <mergeCell ref="I601:P601"/>
    <mergeCell ref="I602:P602"/>
    <mergeCell ref="I599:P599"/>
    <mergeCell ref="I600:P600"/>
    <mergeCell ref="C420:G420"/>
    <mergeCell ref="C115:G115"/>
    <mergeCell ref="C116:G116"/>
    <mergeCell ref="C117:G117"/>
    <mergeCell ref="C118:G118"/>
    <mergeCell ref="C119:G119"/>
    <mergeCell ref="C120:G120"/>
    <mergeCell ref="C121:G121"/>
    <mergeCell ref="C127:G127"/>
    <mergeCell ref="C133:G133"/>
    <mergeCell ref="C134:G134"/>
    <mergeCell ref="C135:G135"/>
    <mergeCell ref="C136:G136"/>
    <mergeCell ref="C137:G137"/>
    <mergeCell ref="C138:G138"/>
    <mergeCell ref="C187:G187"/>
    <mergeCell ref="C188:G188"/>
    <mergeCell ref="C189:G189"/>
    <mergeCell ref="C147:G147"/>
    <mergeCell ref="B160:P160"/>
    <mergeCell ref="C164:P164"/>
    <mergeCell ref="C178:G178"/>
    <mergeCell ref="C179:G179"/>
    <mergeCell ref="C180:G180"/>
    <mergeCell ref="C181:G181"/>
    <mergeCell ref="C182:G182"/>
    <mergeCell ref="C183:G183"/>
    <mergeCell ref="C184:G184"/>
    <mergeCell ref="C185:G185"/>
    <mergeCell ref="C186:G186"/>
    <mergeCell ref="I179:P179"/>
    <mergeCell ref="I180:P180"/>
    <mergeCell ref="I186:P186"/>
    <mergeCell ref="C194:G194"/>
    <mergeCell ref="C195:G195"/>
    <mergeCell ref="R592:Z592"/>
    <mergeCell ref="R593:Z593"/>
    <mergeCell ref="R594:Z594"/>
    <mergeCell ref="R595:Z595"/>
    <mergeCell ref="R596:Z596"/>
    <mergeCell ref="R597:Z597"/>
    <mergeCell ref="C592:G592"/>
    <mergeCell ref="C593:G593"/>
    <mergeCell ref="C594:G594"/>
    <mergeCell ref="C595:G595"/>
    <mergeCell ref="C596:G596"/>
    <mergeCell ref="C597:G597"/>
    <mergeCell ref="I593:P593"/>
    <mergeCell ref="I592:P592"/>
    <mergeCell ref="C199:G199"/>
    <mergeCell ref="C200:G200"/>
    <mergeCell ref="C201:G201"/>
    <mergeCell ref="C202:G202"/>
    <mergeCell ref="C203:G203"/>
    <mergeCell ref="C213:G213"/>
    <mergeCell ref="C214:G214"/>
    <mergeCell ref="C215:G215"/>
    <mergeCell ref="C216:G216"/>
    <mergeCell ref="C217:G217"/>
    <mergeCell ref="C218:G218"/>
    <mergeCell ref="C219:G219"/>
    <mergeCell ref="C275:G275"/>
    <mergeCell ref="C276:G276"/>
    <mergeCell ref="C277:G277"/>
    <mergeCell ref="C278:G278"/>
    <mergeCell ref="C104:G104"/>
    <mergeCell ref="C105:G105"/>
    <mergeCell ref="C106:G106"/>
    <mergeCell ref="C107:G107"/>
    <mergeCell ref="C108:G108"/>
    <mergeCell ref="C114:G114"/>
    <mergeCell ref="R102:Z102"/>
    <mergeCell ref="R103:Z103"/>
    <mergeCell ref="R104:Z104"/>
    <mergeCell ref="R105:Z105"/>
    <mergeCell ref="R106:Z106"/>
    <mergeCell ref="R107:Z107"/>
    <mergeCell ref="R108:Z108"/>
    <mergeCell ref="R109:Z109"/>
    <mergeCell ref="R110:Z110"/>
    <mergeCell ref="R111:Z111"/>
    <mergeCell ref="R112:Z112"/>
    <mergeCell ref="R114:Z114"/>
    <mergeCell ref="C102:G102"/>
    <mergeCell ref="C103:G103"/>
    <mergeCell ref="C309:G309"/>
    <mergeCell ref="C310:G310"/>
    <mergeCell ref="C311:G311"/>
    <mergeCell ref="C312:G312"/>
    <mergeCell ref="C406:G406"/>
    <mergeCell ref="C407:G407"/>
    <mergeCell ref="C408:G408"/>
    <mergeCell ref="C409:G409"/>
    <mergeCell ref="C410:G410"/>
    <mergeCell ref="C411:G411"/>
    <mergeCell ref="C412:G412"/>
    <mergeCell ref="C404:P404"/>
    <mergeCell ref="C405:P405"/>
    <mergeCell ref="C418:G418"/>
    <mergeCell ref="B393:P393"/>
    <mergeCell ref="I390:P390"/>
    <mergeCell ref="I391:P391"/>
    <mergeCell ref="B394:P394"/>
    <mergeCell ref="B395:P395"/>
    <mergeCell ref="B396:P396"/>
    <mergeCell ref="I384:P384"/>
    <mergeCell ref="I385:P385"/>
    <mergeCell ref="I376:P376"/>
    <mergeCell ref="I377:P377"/>
    <mergeCell ref="I374:P374"/>
    <mergeCell ref="I375:P375"/>
    <mergeCell ref="I372:P372"/>
    <mergeCell ref="I373:P373"/>
    <mergeCell ref="I364:P364"/>
    <mergeCell ref="I365:P365"/>
    <mergeCell ref="I362:P362"/>
    <mergeCell ref="I363:P363"/>
    <mergeCell ref="C584:G584"/>
    <mergeCell ref="C585:G585"/>
    <mergeCell ref="C586:G586"/>
    <mergeCell ref="C587:G587"/>
    <mergeCell ref="C591:G591"/>
    <mergeCell ref="R584:Z584"/>
    <mergeCell ref="R585:Z585"/>
    <mergeCell ref="R586:Z586"/>
    <mergeCell ref="R587:Z587"/>
    <mergeCell ref="R588:Z588"/>
    <mergeCell ref="R589:Z589"/>
    <mergeCell ref="R590:Z590"/>
    <mergeCell ref="R591:Z591"/>
    <mergeCell ref="R522:Z522"/>
    <mergeCell ref="R523:Z523"/>
    <mergeCell ref="R575:Z575"/>
    <mergeCell ref="R576:Z576"/>
    <mergeCell ref="R577:Z577"/>
    <mergeCell ref="R578:Z578"/>
    <mergeCell ref="R556:Z556"/>
    <mergeCell ref="R557:Z557"/>
    <mergeCell ref="R558:Z558"/>
    <mergeCell ref="C553:G553"/>
    <mergeCell ref="C590:G590"/>
    <mergeCell ref="I565:P565"/>
    <mergeCell ref="I566:P566"/>
    <mergeCell ref="I555:P555"/>
    <mergeCell ref="I556:P556"/>
    <mergeCell ref="C555:G555"/>
    <mergeCell ref="C556:G556"/>
    <mergeCell ref="C557:G557"/>
    <mergeCell ref="C558:G558"/>
    <mergeCell ref="R683:Z683"/>
    <mergeCell ref="R684:Z684"/>
    <mergeCell ref="B680:P680"/>
    <mergeCell ref="B681:P681"/>
    <mergeCell ref="I661:P661"/>
    <mergeCell ref="I662:P662"/>
    <mergeCell ref="R678:Z678"/>
    <mergeCell ref="R679:Z679"/>
    <mergeCell ref="R680:Z680"/>
    <mergeCell ref="C683:G683"/>
    <mergeCell ref="C685:G685"/>
    <mergeCell ref="C686:G686"/>
    <mergeCell ref="C687:G687"/>
    <mergeCell ref="C688:G688"/>
    <mergeCell ref="C689:G689"/>
    <mergeCell ref="C649:G649"/>
    <mergeCell ref="C650:G650"/>
    <mergeCell ref="C651:G651"/>
    <mergeCell ref="C652:G652"/>
    <mergeCell ref="C653:G653"/>
    <mergeCell ref="C654:G654"/>
    <mergeCell ref="C655:G655"/>
    <mergeCell ref="C656:G656"/>
    <mergeCell ref="C657:G657"/>
    <mergeCell ref="C658:G658"/>
    <mergeCell ref="C659:G659"/>
    <mergeCell ref="C660:G660"/>
    <mergeCell ref="C661:G661"/>
    <mergeCell ref="C662:G662"/>
    <mergeCell ref="C663:G663"/>
    <mergeCell ref="C664:G664"/>
    <mergeCell ref="I689:P689"/>
  </mergeCells>
  <hyperlinks>
    <hyperlink ref="G7" r:id="rId1"/>
  </hyperlinks>
  <pageMargins left="0.7" right="0.7" top="0.75" bottom="0.75" header="0.3" footer="0.3"/>
  <pageSetup paperSize="8" scale="58" fitToHeight="0" orientation="landscape" r:id="rId2"/>
  <headerFooter>
    <oddHeader>&amp;CSQAS-AFRICA Warehousing Questionnaire</oddHeader>
    <oddFooter>&amp;CPage &amp;P of &amp;N&amp;RSQAS-AFRICA Questionnaires and Guidlelines_V_00_April 2019</oddFooter>
  </headerFooter>
  <rowBreaks count="4" manualBreakCount="4">
    <brk id="64" max="16383" man="1"/>
    <brk id="202" max="16383" man="1"/>
    <brk id="231" max="16383" man="1"/>
    <brk id="476"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41"/>
  <sheetViews>
    <sheetView showGridLines="0" topLeftCell="A13" zoomScale="70" zoomScaleNormal="70" workbookViewId="0">
      <selection activeCell="B9" sqref="B9:Z9"/>
    </sheetView>
  </sheetViews>
  <sheetFormatPr defaultRowHeight="12.75" x14ac:dyDescent="0.2"/>
  <cols>
    <col min="5" max="5" width="14.28515625" customWidth="1"/>
    <col min="6" max="6" width="13.140625" customWidth="1"/>
    <col min="10" max="10" width="9.28515625" customWidth="1"/>
    <col min="11" max="11" width="9.140625" customWidth="1"/>
    <col min="14" max="14" width="2.85546875" customWidth="1"/>
    <col min="15" max="15" width="9.28515625" customWidth="1"/>
    <col min="16" max="16" width="17.140625" customWidth="1"/>
    <col min="17" max="17" width="12" customWidth="1"/>
    <col min="18" max="18" width="12.42578125" customWidth="1"/>
    <col min="20" max="20" width="8.5703125" customWidth="1"/>
    <col min="22" max="22" width="6.5703125" customWidth="1"/>
    <col min="24" max="24" width="5.5703125" customWidth="1"/>
    <col min="25" max="25" width="7.7109375" customWidth="1"/>
  </cols>
  <sheetData>
    <row r="1" spans="2:26" s="1" customFormat="1" ht="20.100000000000001" customHeight="1" x14ac:dyDescent="0.2">
      <c r="B1" s="791"/>
      <c r="C1" s="791"/>
      <c r="D1" s="791"/>
      <c r="E1" s="791"/>
      <c r="F1" s="791"/>
      <c r="G1" s="289" t="s">
        <v>2893</v>
      </c>
      <c r="H1" s="290"/>
      <c r="I1" s="290"/>
      <c r="J1" s="290"/>
      <c r="K1" s="290"/>
      <c r="L1" s="290"/>
      <c r="M1" s="290"/>
      <c r="N1" s="290"/>
      <c r="O1" s="290"/>
      <c r="P1" s="290"/>
      <c r="Q1" s="290"/>
      <c r="R1" s="290"/>
      <c r="S1" s="290"/>
      <c r="T1" s="298"/>
      <c r="U1" s="298"/>
      <c r="V1" s="298"/>
      <c r="W1" s="298"/>
      <c r="X1" s="298"/>
      <c r="Y1" s="298"/>
      <c r="Z1" s="298"/>
    </row>
    <row r="2" spans="2:26" s="1" customFormat="1" ht="20.100000000000001" customHeight="1" x14ac:dyDescent="0.2">
      <c r="B2" s="791"/>
      <c r="C2" s="791"/>
      <c r="D2" s="791"/>
      <c r="E2" s="791"/>
      <c r="F2" s="791"/>
      <c r="G2" s="292" t="s">
        <v>0</v>
      </c>
      <c r="H2" s="792"/>
      <c r="I2" s="792"/>
      <c r="J2" s="792"/>
      <c r="K2" s="792"/>
      <c r="L2" s="792"/>
      <c r="M2" s="792"/>
      <c r="N2" s="792"/>
      <c r="O2" s="792"/>
      <c r="P2" s="792"/>
      <c r="Q2" s="792"/>
      <c r="R2" s="792"/>
      <c r="S2" s="792"/>
      <c r="T2" s="298"/>
      <c r="U2" s="298"/>
      <c r="V2" s="298"/>
      <c r="W2" s="298"/>
      <c r="X2" s="298"/>
      <c r="Y2" s="298"/>
      <c r="Z2" s="298"/>
    </row>
    <row r="3" spans="2:26" s="1" customFormat="1" ht="20.100000000000001" customHeight="1" x14ac:dyDescent="0.2">
      <c r="B3" s="791"/>
      <c r="C3" s="791"/>
      <c r="D3" s="791"/>
      <c r="E3" s="791"/>
      <c r="F3" s="791"/>
      <c r="G3" s="292" t="s">
        <v>1</v>
      </c>
      <c r="H3" s="792"/>
      <c r="I3" s="792"/>
      <c r="J3" s="792"/>
      <c r="K3" s="792"/>
      <c r="L3" s="792"/>
      <c r="M3" s="792"/>
      <c r="N3" s="792"/>
      <c r="O3" s="792"/>
      <c r="P3" s="792"/>
      <c r="Q3" s="792"/>
      <c r="R3" s="792"/>
      <c r="S3" s="792"/>
      <c r="T3" s="298"/>
      <c r="U3" s="298"/>
      <c r="V3" s="298"/>
      <c r="W3" s="298"/>
      <c r="X3" s="298"/>
      <c r="Y3" s="298"/>
      <c r="Z3" s="298"/>
    </row>
    <row r="4" spans="2:26" s="1" customFormat="1" ht="20.100000000000001" customHeight="1" x14ac:dyDescent="0.2">
      <c r="B4" s="791"/>
      <c r="C4" s="791"/>
      <c r="D4" s="791"/>
      <c r="E4" s="791"/>
      <c r="F4" s="791"/>
      <c r="G4" s="292" t="s">
        <v>2</v>
      </c>
      <c r="H4" s="792"/>
      <c r="I4" s="792"/>
      <c r="J4" s="792"/>
      <c r="K4" s="792"/>
      <c r="L4" s="792"/>
      <c r="M4" s="792"/>
      <c r="N4" s="792"/>
      <c r="O4" s="792"/>
      <c r="P4" s="792"/>
      <c r="Q4" s="792"/>
      <c r="R4" s="792"/>
      <c r="S4" s="792"/>
      <c r="T4" s="298"/>
      <c r="U4" s="298"/>
      <c r="V4" s="298"/>
      <c r="W4" s="298"/>
      <c r="X4" s="298"/>
      <c r="Y4" s="298"/>
      <c r="Z4" s="298"/>
    </row>
    <row r="5" spans="2:26" s="1" customFormat="1" ht="20.100000000000001" customHeight="1" x14ac:dyDescent="0.2">
      <c r="B5" s="791"/>
      <c r="C5" s="791"/>
      <c r="D5" s="791"/>
      <c r="E5" s="791"/>
      <c r="F5" s="791"/>
      <c r="G5" s="292" t="s">
        <v>3</v>
      </c>
      <c r="H5" s="792"/>
      <c r="I5" s="792"/>
      <c r="J5" s="792"/>
      <c r="K5" s="792"/>
      <c r="L5" s="792"/>
      <c r="M5" s="792"/>
      <c r="N5" s="792"/>
      <c r="O5" s="792"/>
      <c r="P5" s="792"/>
      <c r="Q5" s="792"/>
      <c r="R5" s="792"/>
      <c r="S5" s="792"/>
      <c r="T5" s="298"/>
      <c r="U5" s="298"/>
      <c r="V5" s="298"/>
      <c r="W5" s="298"/>
      <c r="X5" s="298"/>
      <c r="Y5" s="298"/>
      <c r="Z5" s="298"/>
    </row>
    <row r="6" spans="2:26" s="1" customFormat="1" ht="20.100000000000001" customHeight="1" x14ac:dyDescent="0.2">
      <c r="B6" s="791"/>
      <c r="C6" s="791"/>
      <c r="D6" s="791"/>
      <c r="E6" s="791"/>
      <c r="F6" s="791"/>
      <c r="G6" s="292" t="s">
        <v>4</v>
      </c>
      <c r="H6" s="792"/>
      <c r="I6" s="792"/>
      <c r="J6" s="792"/>
      <c r="K6" s="792"/>
      <c r="L6" s="792"/>
      <c r="M6" s="792"/>
      <c r="N6" s="792"/>
      <c r="O6" s="792"/>
      <c r="P6" s="792"/>
      <c r="Q6" s="792"/>
      <c r="R6" s="792"/>
      <c r="S6" s="792"/>
      <c r="T6" s="298"/>
      <c r="U6" s="298"/>
      <c r="V6" s="298"/>
      <c r="W6" s="298"/>
      <c r="X6" s="298"/>
      <c r="Y6" s="298"/>
      <c r="Z6" s="298"/>
    </row>
    <row r="7" spans="2:26" s="1" customFormat="1" ht="20.100000000000001" customHeight="1" x14ac:dyDescent="0.2">
      <c r="B7" s="791"/>
      <c r="C7" s="791"/>
      <c r="D7" s="791"/>
      <c r="E7" s="791"/>
      <c r="F7" s="791"/>
      <c r="G7" s="295" t="s">
        <v>5</v>
      </c>
      <c r="H7" s="793"/>
      <c r="I7" s="793"/>
      <c r="J7" s="793"/>
      <c r="K7" s="793"/>
      <c r="L7" s="793"/>
      <c r="M7" s="793"/>
      <c r="N7" s="793"/>
      <c r="O7" s="793"/>
      <c r="P7" s="793"/>
      <c r="Q7" s="793"/>
      <c r="R7" s="793"/>
      <c r="S7" s="793"/>
      <c r="T7" s="298"/>
      <c r="U7" s="298"/>
      <c r="V7" s="298"/>
      <c r="W7" s="298"/>
      <c r="X7" s="298"/>
      <c r="Y7" s="298"/>
      <c r="Z7" s="298"/>
    </row>
    <row r="8" spans="2:26" s="1" customFormat="1" ht="14.1" customHeight="1" x14ac:dyDescent="0.2">
      <c r="B8" s="791"/>
      <c r="C8" s="791"/>
      <c r="D8" s="791"/>
      <c r="E8" s="791"/>
      <c r="F8" s="791"/>
      <c r="G8" s="794"/>
      <c r="H8" s="795"/>
      <c r="I8" s="795"/>
      <c r="J8" s="795"/>
      <c r="K8" s="795"/>
      <c r="L8" s="795"/>
      <c r="M8" s="795"/>
      <c r="N8" s="795"/>
      <c r="O8" s="795"/>
      <c r="P8" s="795"/>
      <c r="Q8" s="795"/>
      <c r="R8" s="795"/>
      <c r="S8" s="796"/>
      <c r="T8" s="298"/>
      <c r="U8" s="298"/>
      <c r="V8" s="298"/>
      <c r="W8" s="298"/>
      <c r="X8" s="298"/>
      <c r="Y8" s="298"/>
      <c r="Z8" s="298"/>
    </row>
    <row r="9" spans="2:26" s="1" customFormat="1" ht="20.100000000000001" customHeight="1" x14ac:dyDescent="0.2">
      <c r="B9" s="789" t="s">
        <v>3395</v>
      </c>
      <c r="C9" s="789"/>
      <c r="D9" s="789"/>
      <c r="E9" s="789"/>
      <c r="F9" s="789"/>
      <c r="G9" s="789"/>
      <c r="H9" s="789"/>
      <c r="I9" s="789"/>
      <c r="J9" s="789"/>
      <c r="K9" s="789"/>
      <c r="L9" s="789"/>
      <c r="M9" s="789"/>
      <c r="N9" s="789"/>
      <c r="O9" s="789"/>
      <c r="P9" s="789"/>
      <c r="Q9" s="789"/>
      <c r="R9" s="789"/>
      <c r="S9" s="789"/>
      <c r="T9" s="789"/>
      <c r="U9" s="789"/>
      <c r="V9" s="789"/>
      <c r="W9" s="789"/>
      <c r="X9" s="789"/>
      <c r="Y9" s="789"/>
      <c r="Z9" s="789"/>
    </row>
    <row r="10" spans="2:26" s="1" customFormat="1" ht="24.95" customHeight="1" x14ac:dyDescent="0.2">
      <c r="B10" s="788" t="s">
        <v>2870</v>
      </c>
      <c r="C10" s="788"/>
      <c r="D10" s="788"/>
      <c r="E10" s="788"/>
      <c r="F10" s="298"/>
      <c r="G10" s="298"/>
      <c r="H10" s="298"/>
      <c r="I10" s="298"/>
      <c r="J10" s="298"/>
      <c r="K10" s="298"/>
      <c r="L10" s="298"/>
      <c r="M10" s="298"/>
      <c r="N10" s="298"/>
      <c r="O10" s="790" t="s">
        <v>2877</v>
      </c>
      <c r="P10" s="790"/>
      <c r="Q10" s="791"/>
      <c r="R10" s="791"/>
      <c r="S10" s="791"/>
      <c r="T10" s="791"/>
      <c r="U10" s="791"/>
      <c r="V10" s="791"/>
      <c r="W10" s="791"/>
      <c r="X10" s="791"/>
      <c r="Y10" s="791"/>
      <c r="Z10" s="791"/>
    </row>
    <row r="11" spans="2:26" s="1" customFormat="1" ht="24.95" customHeight="1" x14ac:dyDescent="0.2">
      <c r="B11" s="788" t="s">
        <v>2871</v>
      </c>
      <c r="C11" s="788"/>
      <c r="D11" s="788"/>
      <c r="E11" s="788"/>
      <c r="F11" s="298"/>
      <c r="G11" s="298"/>
      <c r="H11" s="298"/>
      <c r="I11" s="298"/>
      <c r="J11" s="298"/>
      <c r="K11" s="298"/>
      <c r="L11" s="298"/>
      <c r="M11" s="298"/>
      <c r="N11" s="298"/>
      <c r="O11" s="298"/>
      <c r="P11" s="298"/>
      <c r="Q11" s="298"/>
      <c r="R11" s="298"/>
      <c r="S11" s="298"/>
      <c r="T11" s="298"/>
      <c r="U11" s="298"/>
      <c r="V11" s="298"/>
      <c r="W11" s="298"/>
      <c r="X11" s="298"/>
      <c r="Y11" s="298"/>
      <c r="Z11" s="298"/>
    </row>
    <row r="12" spans="2:26" s="1" customFormat="1" ht="24.95" customHeight="1" x14ac:dyDescent="0.2">
      <c r="B12" s="788" t="s">
        <v>1843</v>
      </c>
      <c r="C12" s="788"/>
      <c r="D12" s="788"/>
      <c r="E12" s="788"/>
      <c r="F12" s="261"/>
      <c r="G12" s="261"/>
      <c r="H12" s="261"/>
      <c r="I12" s="261"/>
      <c r="J12" s="261"/>
      <c r="K12" s="261"/>
      <c r="L12" s="261"/>
      <c r="M12" s="261"/>
      <c r="N12" s="261"/>
      <c r="O12" s="377" t="s">
        <v>1846</v>
      </c>
      <c r="P12" s="377"/>
      <c r="Q12" s="298"/>
      <c r="R12" s="298"/>
      <c r="S12" s="298"/>
      <c r="T12" s="298"/>
      <c r="U12" s="298"/>
      <c r="V12" s="298"/>
      <c r="W12" s="298"/>
      <c r="X12" s="298"/>
      <c r="Y12" s="298"/>
      <c r="Z12" s="298"/>
    </row>
    <row r="13" spans="2:26" s="1" customFormat="1" ht="47.25" customHeight="1" x14ac:dyDescent="0.2">
      <c r="B13" s="788" t="s">
        <v>1844</v>
      </c>
      <c r="C13" s="788"/>
      <c r="D13" s="788"/>
      <c r="E13" s="788"/>
      <c r="F13" s="172" t="s">
        <v>6</v>
      </c>
      <c r="G13" s="261"/>
      <c r="H13" s="261"/>
      <c r="I13" s="261"/>
      <c r="J13" s="261"/>
      <c r="K13" s="261"/>
      <c r="L13" s="261"/>
      <c r="M13" s="261"/>
      <c r="N13" s="261"/>
      <c r="O13" s="788" t="s">
        <v>7</v>
      </c>
      <c r="P13" s="788"/>
      <c r="Q13" s="267"/>
      <c r="R13" s="267"/>
      <c r="S13" s="267"/>
      <c r="T13" s="267"/>
      <c r="U13" s="267"/>
      <c r="V13" s="267"/>
      <c r="W13" s="267"/>
      <c r="X13" s="267"/>
      <c r="Y13" s="267"/>
      <c r="Z13" s="267"/>
    </row>
    <row r="14" spans="2:26" s="1" customFormat="1" ht="45.75" customHeight="1" x14ac:dyDescent="0.2">
      <c r="B14" s="788" t="s">
        <v>1845</v>
      </c>
      <c r="C14" s="788"/>
      <c r="D14" s="788"/>
      <c r="E14" s="788"/>
      <c r="F14" s="172" t="s">
        <v>6</v>
      </c>
      <c r="G14" s="261"/>
      <c r="H14" s="261"/>
      <c r="I14" s="261"/>
      <c r="J14" s="261"/>
      <c r="K14" s="261"/>
      <c r="L14" s="261"/>
      <c r="M14" s="261"/>
      <c r="N14" s="261"/>
      <c r="O14" s="788" t="s">
        <v>7</v>
      </c>
      <c r="P14" s="788"/>
      <c r="Q14" s="267"/>
      <c r="R14" s="267"/>
      <c r="S14" s="267"/>
      <c r="T14" s="267"/>
      <c r="U14" s="267"/>
      <c r="V14" s="267"/>
      <c r="W14" s="267"/>
      <c r="X14" s="267"/>
      <c r="Y14" s="267"/>
      <c r="Z14" s="267"/>
    </row>
    <row r="15" spans="2:26" s="1" customFormat="1" ht="24.95" customHeight="1" x14ac:dyDescent="0.2">
      <c r="B15" s="788" t="s">
        <v>2872</v>
      </c>
      <c r="C15" s="788"/>
      <c r="D15" s="788"/>
      <c r="E15" s="788"/>
      <c r="F15" s="172" t="s">
        <v>1874</v>
      </c>
      <c r="G15" s="298"/>
      <c r="H15" s="298"/>
      <c r="I15" s="298"/>
      <c r="J15" s="298"/>
      <c r="K15" s="298"/>
      <c r="L15" s="298"/>
      <c r="M15" s="298"/>
      <c r="N15" s="298"/>
      <c r="O15" s="788" t="s">
        <v>1875</v>
      </c>
      <c r="P15" s="788"/>
      <c r="Q15" s="267"/>
      <c r="R15" s="267"/>
      <c r="S15" s="267"/>
      <c r="T15" s="267"/>
      <c r="U15" s="267"/>
      <c r="V15" s="267"/>
      <c r="W15" s="267"/>
      <c r="X15" s="267"/>
      <c r="Y15" s="267"/>
      <c r="Z15" s="267"/>
    </row>
    <row r="16" spans="2:26" s="1" customFormat="1" ht="24.95" customHeight="1" x14ac:dyDescent="0.2">
      <c r="B16" s="788" t="s">
        <v>2873</v>
      </c>
      <c r="C16" s="788"/>
      <c r="D16" s="788"/>
      <c r="E16" s="788"/>
      <c r="F16" s="298"/>
      <c r="G16" s="298"/>
      <c r="H16" s="298"/>
      <c r="I16" s="298"/>
      <c r="J16" s="298"/>
      <c r="K16" s="298"/>
      <c r="L16" s="298"/>
      <c r="M16" s="298"/>
      <c r="N16" s="298"/>
      <c r="O16" s="298"/>
      <c r="P16" s="298"/>
      <c r="Q16" s="298"/>
      <c r="R16" s="298"/>
      <c r="S16" s="298"/>
      <c r="T16" s="298"/>
      <c r="U16" s="298"/>
      <c r="V16" s="298"/>
      <c r="W16" s="298"/>
      <c r="X16" s="298"/>
      <c r="Y16" s="298"/>
      <c r="Z16" s="298"/>
    </row>
    <row r="17" spans="2:26" s="1" customFormat="1" ht="24.95" customHeight="1" x14ac:dyDescent="0.2">
      <c r="B17" s="788" t="s">
        <v>2874</v>
      </c>
      <c r="C17" s="788"/>
      <c r="D17" s="788"/>
      <c r="E17" s="788"/>
      <c r="F17" s="298"/>
      <c r="G17" s="298"/>
      <c r="H17" s="298"/>
      <c r="I17" s="298"/>
      <c r="J17" s="298"/>
      <c r="K17" s="298"/>
      <c r="L17" s="298"/>
      <c r="M17" s="298"/>
      <c r="N17" s="298"/>
      <c r="O17" s="298"/>
      <c r="P17" s="298"/>
      <c r="Q17" s="298"/>
      <c r="R17" s="298"/>
      <c r="S17" s="298"/>
      <c r="T17" s="298"/>
      <c r="U17" s="298"/>
      <c r="V17" s="298"/>
      <c r="W17" s="298"/>
      <c r="X17" s="298"/>
      <c r="Y17" s="298"/>
      <c r="Z17" s="298"/>
    </row>
    <row r="18" spans="2:26" s="1" customFormat="1" ht="24.95" customHeight="1" x14ac:dyDescent="0.2">
      <c r="B18" s="788" t="s">
        <v>2875</v>
      </c>
      <c r="C18" s="788"/>
      <c r="D18" s="788"/>
      <c r="E18" s="788"/>
      <c r="F18" s="298"/>
      <c r="G18" s="298"/>
      <c r="H18" s="298"/>
      <c r="I18" s="298"/>
      <c r="J18" s="298"/>
      <c r="K18" s="298"/>
      <c r="L18" s="298"/>
      <c r="M18" s="298"/>
      <c r="N18" s="298"/>
      <c r="O18" s="298"/>
      <c r="P18" s="298"/>
      <c r="Q18" s="298"/>
      <c r="R18" s="298"/>
      <c r="S18" s="298"/>
      <c r="T18" s="298"/>
      <c r="U18" s="298"/>
      <c r="V18" s="298"/>
      <c r="W18" s="298"/>
      <c r="X18" s="298"/>
      <c r="Y18" s="298"/>
      <c r="Z18" s="298"/>
    </row>
    <row r="19" spans="2:26" s="1" customFormat="1" ht="46.5" customHeight="1" x14ac:dyDescent="0.2">
      <c r="B19" s="788" t="s">
        <v>8</v>
      </c>
      <c r="C19" s="788"/>
      <c r="D19" s="788"/>
      <c r="E19" s="788"/>
      <c r="F19" s="172" t="s">
        <v>6</v>
      </c>
      <c r="G19" s="298"/>
      <c r="H19" s="298"/>
      <c r="I19" s="298"/>
      <c r="J19" s="298"/>
      <c r="K19" s="298"/>
      <c r="L19" s="298"/>
      <c r="M19" s="298"/>
      <c r="N19" s="298"/>
      <c r="O19" s="499" t="s">
        <v>7</v>
      </c>
      <c r="P19" s="499"/>
      <c r="Q19" s="298"/>
      <c r="R19" s="298"/>
      <c r="S19" s="298"/>
      <c r="T19" s="298"/>
      <c r="U19" s="298"/>
      <c r="V19" s="298"/>
      <c r="W19" s="298"/>
      <c r="X19" s="298"/>
      <c r="Y19" s="298"/>
      <c r="Z19" s="298"/>
    </row>
    <row r="20" spans="2:26" s="1" customFormat="1" ht="46.5" customHeight="1" x14ac:dyDescent="0.2">
      <c r="B20" s="788" t="s">
        <v>9</v>
      </c>
      <c r="C20" s="788"/>
      <c r="D20" s="788"/>
      <c r="E20" s="788"/>
      <c r="F20" s="172" t="s">
        <v>6</v>
      </c>
      <c r="G20" s="298"/>
      <c r="H20" s="298"/>
      <c r="I20" s="298"/>
      <c r="J20" s="298"/>
      <c r="K20" s="298"/>
      <c r="L20" s="298"/>
      <c r="M20" s="298"/>
      <c r="N20" s="298"/>
      <c r="O20" s="499" t="s">
        <v>7</v>
      </c>
      <c r="P20" s="499"/>
      <c r="Q20" s="298"/>
      <c r="R20" s="298"/>
      <c r="S20" s="298"/>
      <c r="T20" s="298"/>
      <c r="U20" s="298"/>
      <c r="V20" s="298"/>
      <c r="W20" s="298"/>
      <c r="X20" s="298"/>
      <c r="Y20" s="298"/>
      <c r="Z20" s="298"/>
    </row>
    <row r="21" spans="2:26" s="1" customFormat="1" ht="46.5" customHeight="1" x14ac:dyDescent="0.2">
      <c r="B21" s="788" t="s">
        <v>9</v>
      </c>
      <c r="C21" s="788"/>
      <c r="D21" s="788"/>
      <c r="E21" s="788"/>
      <c r="F21" s="172" t="s">
        <v>6</v>
      </c>
      <c r="G21" s="298"/>
      <c r="H21" s="298"/>
      <c r="I21" s="298"/>
      <c r="J21" s="298"/>
      <c r="K21" s="298"/>
      <c r="L21" s="298"/>
      <c r="M21" s="298"/>
      <c r="N21" s="298"/>
      <c r="O21" s="499" t="s">
        <v>7</v>
      </c>
      <c r="P21" s="499"/>
      <c r="Q21" s="298"/>
      <c r="R21" s="298"/>
      <c r="S21" s="298"/>
      <c r="T21" s="298"/>
      <c r="U21" s="298"/>
      <c r="V21" s="298"/>
      <c r="W21" s="298"/>
      <c r="X21" s="298"/>
      <c r="Y21" s="298"/>
      <c r="Z21" s="298"/>
    </row>
    <row r="22" spans="2:26" s="1" customFormat="1" ht="45.75" customHeight="1" x14ac:dyDescent="0.2">
      <c r="B22" s="788" t="s">
        <v>10</v>
      </c>
      <c r="C22" s="788"/>
      <c r="D22" s="788"/>
      <c r="E22" s="788"/>
      <c r="F22" s="172" t="s">
        <v>6</v>
      </c>
      <c r="G22" s="261"/>
      <c r="H22" s="261"/>
      <c r="I22" s="261"/>
      <c r="J22" s="261"/>
      <c r="K22" s="261"/>
      <c r="L22" s="261"/>
      <c r="M22" s="261"/>
      <c r="N22" s="261"/>
      <c r="O22" s="499" t="s">
        <v>7</v>
      </c>
      <c r="P22" s="499"/>
      <c r="Q22" s="267"/>
      <c r="R22" s="267"/>
      <c r="S22" s="267"/>
      <c r="T22" s="267"/>
      <c r="U22" s="267"/>
      <c r="V22" s="267"/>
      <c r="W22" s="267"/>
      <c r="X22" s="267"/>
      <c r="Y22" s="267"/>
      <c r="Z22" s="267"/>
    </row>
    <row r="23" spans="2:26" s="1" customFormat="1" ht="26.25" customHeight="1" x14ac:dyDescent="0.2">
      <c r="B23" s="499" t="s">
        <v>1847</v>
      </c>
      <c r="C23" s="499"/>
      <c r="D23" s="499"/>
      <c r="E23" s="499"/>
      <c r="F23" s="499"/>
      <c r="G23" s="499"/>
      <c r="H23" s="499"/>
      <c r="I23" s="499"/>
      <c r="J23" s="499"/>
      <c r="K23" s="499"/>
      <c r="L23" s="499"/>
      <c r="M23" s="499"/>
      <c r="N23" s="499"/>
      <c r="O23" s="499"/>
      <c r="P23" s="499"/>
      <c r="Q23" s="499"/>
      <c r="R23" s="499"/>
      <c r="S23" s="499"/>
      <c r="T23" s="499"/>
      <c r="U23" s="499"/>
      <c r="V23" s="499"/>
      <c r="W23" s="499"/>
      <c r="X23" s="499"/>
      <c r="Y23" s="499"/>
      <c r="Z23" s="499"/>
    </row>
    <row r="24" spans="2:26" s="1" customFormat="1" ht="26.25" customHeight="1" thickBot="1" x14ac:dyDescent="0.25">
      <c r="B24" s="784" t="s">
        <v>1848</v>
      </c>
      <c r="C24" s="499"/>
      <c r="D24" s="499"/>
      <c r="E24" s="499"/>
      <c r="F24" s="499"/>
      <c r="G24" s="499"/>
      <c r="H24" s="499"/>
      <c r="I24" s="499"/>
      <c r="J24" s="499"/>
      <c r="K24" s="499"/>
      <c r="L24" s="499"/>
      <c r="M24" s="784" t="s">
        <v>1849</v>
      </c>
      <c r="N24" s="499"/>
      <c r="O24" s="499"/>
      <c r="P24" s="499"/>
      <c r="Q24" s="499"/>
      <c r="R24" s="499"/>
      <c r="S24" s="499"/>
      <c r="T24" s="499"/>
      <c r="U24" s="499"/>
      <c r="V24" s="499"/>
      <c r="W24" s="499"/>
      <c r="X24" s="499"/>
      <c r="Y24" s="499"/>
      <c r="Z24" s="499"/>
    </row>
    <row r="25" spans="2:26" s="1" customFormat="1" ht="20.100000000000001" customHeight="1" thickTop="1" thickBot="1" x14ac:dyDescent="0.25">
      <c r="B25" s="139" t="s">
        <v>2876</v>
      </c>
      <c r="C25" s="297" t="s">
        <v>1850</v>
      </c>
      <c r="D25" s="298"/>
      <c r="E25" s="298"/>
      <c r="F25" s="298"/>
      <c r="G25" s="298"/>
      <c r="H25" s="298"/>
      <c r="I25" s="298"/>
      <c r="J25" s="298"/>
      <c r="K25" s="298"/>
      <c r="L25" s="782"/>
      <c r="M25" s="139" t="s">
        <v>2876</v>
      </c>
      <c r="N25" s="297" t="s">
        <v>1850</v>
      </c>
      <c r="O25" s="298"/>
      <c r="P25" s="298"/>
      <c r="Q25" s="298"/>
      <c r="R25" s="298"/>
      <c r="S25" s="298"/>
      <c r="T25" s="298"/>
      <c r="U25" s="298"/>
      <c r="V25" s="298"/>
      <c r="W25" s="298"/>
      <c r="X25" s="298"/>
      <c r="Y25" s="298"/>
      <c r="Z25" s="298"/>
    </row>
    <row r="26" spans="2:26" s="1" customFormat="1" ht="20.100000000000001" customHeight="1" thickTop="1" thickBot="1" x14ac:dyDescent="0.25">
      <c r="B26" s="139" t="s">
        <v>2876</v>
      </c>
      <c r="C26" s="297" t="s">
        <v>1851</v>
      </c>
      <c r="D26" s="298"/>
      <c r="E26" s="298"/>
      <c r="F26" s="298"/>
      <c r="G26" s="298"/>
      <c r="H26" s="298"/>
      <c r="I26" s="298"/>
      <c r="J26" s="298"/>
      <c r="K26" s="298"/>
      <c r="L26" s="782"/>
      <c r="M26" s="139" t="s">
        <v>3491</v>
      </c>
      <c r="N26" s="297" t="s">
        <v>1851</v>
      </c>
      <c r="O26" s="298"/>
      <c r="P26" s="298"/>
      <c r="Q26" s="298"/>
      <c r="R26" s="298"/>
      <c r="S26" s="298"/>
      <c r="T26" s="298"/>
      <c r="U26" s="298"/>
      <c r="V26" s="298"/>
      <c r="W26" s="298"/>
      <c r="X26" s="298"/>
      <c r="Y26" s="298"/>
      <c r="Z26" s="298"/>
    </row>
    <row r="27" spans="2:26" s="1" customFormat="1" ht="20.100000000000001" customHeight="1" thickTop="1" thickBot="1" x14ac:dyDescent="0.25">
      <c r="B27" s="139" t="s">
        <v>2876</v>
      </c>
      <c r="C27" s="297" t="s">
        <v>1852</v>
      </c>
      <c r="D27" s="298"/>
      <c r="E27" s="298"/>
      <c r="F27" s="298"/>
      <c r="G27" s="298"/>
      <c r="H27" s="298"/>
      <c r="I27" s="298"/>
      <c r="J27" s="298"/>
      <c r="K27" s="298"/>
      <c r="L27" s="782"/>
      <c r="M27" s="139" t="s">
        <v>2876</v>
      </c>
      <c r="N27" s="297" t="s">
        <v>1852</v>
      </c>
      <c r="O27" s="298"/>
      <c r="P27" s="298"/>
      <c r="Q27" s="298"/>
      <c r="R27" s="298"/>
      <c r="S27" s="298"/>
      <c r="T27" s="298"/>
      <c r="U27" s="298"/>
      <c r="V27" s="298"/>
      <c r="W27" s="298"/>
      <c r="X27" s="298"/>
      <c r="Y27" s="298"/>
      <c r="Z27" s="298"/>
    </row>
    <row r="28" spans="2:26" s="1" customFormat="1" ht="20.100000000000001" customHeight="1" thickTop="1" thickBot="1" x14ac:dyDescent="0.25">
      <c r="B28" s="139" t="s">
        <v>2876</v>
      </c>
      <c r="C28" s="297" t="s">
        <v>1853</v>
      </c>
      <c r="D28" s="298"/>
      <c r="E28" s="298"/>
      <c r="F28" s="298"/>
      <c r="G28" s="298"/>
      <c r="H28" s="298"/>
      <c r="I28" s="298"/>
      <c r="J28" s="298"/>
      <c r="K28" s="298"/>
      <c r="L28" s="782"/>
      <c r="M28" s="139" t="s">
        <v>2876</v>
      </c>
      <c r="N28" s="297" t="s">
        <v>1853</v>
      </c>
      <c r="O28" s="298"/>
      <c r="P28" s="298"/>
      <c r="Q28" s="298"/>
      <c r="R28" s="298"/>
      <c r="S28" s="298"/>
      <c r="T28" s="298"/>
      <c r="U28" s="298"/>
      <c r="V28" s="298"/>
      <c r="W28" s="298"/>
      <c r="X28" s="298"/>
      <c r="Y28" s="298"/>
      <c r="Z28" s="298"/>
    </row>
    <row r="29" spans="2:26" s="1" customFormat="1" ht="12" customHeight="1" thickTop="1" x14ac:dyDescent="0.2">
      <c r="B29" s="783"/>
      <c r="C29" s="784"/>
      <c r="D29" s="784"/>
      <c r="E29" s="784"/>
      <c r="F29" s="784"/>
      <c r="G29" s="784"/>
      <c r="H29" s="784"/>
      <c r="I29" s="784"/>
      <c r="J29" s="784"/>
      <c r="K29" s="784"/>
      <c r="L29" s="784"/>
      <c r="M29" s="783"/>
      <c r="N29" s="784"/>
      <c r="O29" s="784"/>
      <c r="P29" s="784"/>
      <c r="Q29" s="784"/>
      <c r="R29" s="784"/>
      <c r="S29" s="784"/>
      <c r="T29" s="784"/>
      <c r="U29" s="784"/>
      <c r="V29" s="784"/>
      <c r="W29" s="784"/>
      <c r="X29" s="784"/>
      <c r="Y29" s="784"/>
      <c r="Z29" s="784"/>
    </row>
    <row r="30" spans="2:26" ht="21" customHeight="1" x14ac:dyDescent="0.2">
      <c r="B30" s="785" t="s">
        <v>2765</v>
      </c>
      <c r="C30" s="786"/>
      <c r="D30" s="786"/>
      <c r="E30" s="786"/>
      <c r="F30" s="786"/>
      <c r="G30" s="786"/>
      <c r="H30" s="786"/>
      <c r="I30" s="786"/>
      <c r="J30" s="786"/>
      <c r="K30" s="786"/>
      <c r="L30" s="786"/>
      <c r="M30" s="786"/>
      <c r="N30" s="786"/>
      <c r="O30" s="786"/>
      <c r="P30" s="786"/>
      <c r="Q30" s="786"/>
      <c r="R30" s="786"/>
      <c r="S30" s="786"/>
      <c r="T30" s="786"/>
      <c r="U30" s="786"/>
      <c r="V30" s="786"/>
      <c r="W30" s="786"/>
      <c r="X30" s="786"/>
      <c r="Y30" s="786"/>
      <c r="Z30" s="787"/>
    </row>
    <row r="31" spans="2:26" ht="18.75" customHeight="1" x14ac:dyDescent="0.25">
      <c r="B31" s="742"/>
      <c r="C31" s="743"/>
      <c r="D31" s="743"/>
      <c r="E31" s="743"/>
      <c r="F31" s="744"/>
      <c r="G31" s="183" t="s">
        <v>3418</v>
      </c>
      <c r="H31" s="768" t="s">
        <v>3444</v>
      </c>
      <c r="I31" s="769"/>
      <c r="J31" s="770"/>
      <c r="K31" s="773" t="s">
        <v>3431</v>
      </c>
      <c r="L31" s="774"/>
      <c r="M31" s="774"/>
      <c r="N31" s="774"/>
      <c r="O31" s="774"/>
      <c r="P31" s="774"/>
      <c r="Q31" s="774"/>
      <c r="R31" s="775"/>
      <c r="S31" s="753" t="s">
        <v>3440</v>
      </c>
      <c r="T31" s="754"/>
      <c r="U31" s="754"/>
      <c r="V31" s="754"/>
      <c r="W31" s="754"/>
      <c r="X31" s="754"/>
      <c r="Y31" s="754"/>
      <c r="Z31" s="755"/>
    </row>
    <row r="32" spans="2:26" ht="19.5" customHeight="1" x14ac:dyDescent="0.2">
      <c r="B32" s="748"/>
      <c r="C32" s="749"/>
      <c r="D32" s="749"/>
      <c r="E32" s="749"/>
      <c r="F32" s="750"/>
      <c r="G32" s="175" t="s">
        <v>3432</v>
      </c>
      <c r="H32" s="175" t="s">
        <v>3428</v>
      </c>
      <c r="I32" s="175" t="s">
        <v>3429</v>
      </c>
      <c r="J32" s="175" t="s">
        <v>3430</v>
      </c>
      <c r="K32" s="174" t="s">
        <v>3433</v>
      </c>
      <c r="L32" s="174" t="s">
        <v>3434</v>
      </c>
      <c r="M32" s="174" t="s">
        <v>3435</v>
      </c>
      <c r="N32" s="771" t="s">
        <v>3436</v>
      </c>
      <c r="O32" s="772"/>
      <c r="P32" s="174" t="s">
        <v>3437</v>
      </c>
      <c r="Q32" s="174" t="s">
        <v>3438</v>
      </c>
      <c r="R32" s="174" t="s">
        <v>3439</v>
      </c>
      <c r="S32" s="751" t="s">
        <v>3441</v>
      </c>
      <c r="T32" s="752"/>
      <c r="U32" s="751" t="s">
        <v>3442</v>
      </c>
      <c r="V32" s="756"/>
      <c r="W32" s="756"/>
      <c r="X32" s="756"/>
      <c r="Y32" s="756"/>
      <c r="Z32" s="752"/>
    </row>
    <row r="33" spans="2:26" ht="20.100000000000001" customHeight="1" x14ac:dyDescent="0.2">
      <c r="B33" s="776" t="s">
        <v>22</v>
      </c>
      <c r="C33" s="777"/>
      <c r="D33" s="777"/>
      <c r="E33" s="777"/>
      <c r="F33" s="778"/>
      <c r="G33" s="177">
        <f>'Core '!P46</f>
        <v>45</v>
      </c>
      <c r="H33" s="173">
        <f>'TS  '!P48</f>
        <v>0</v>
      </c>
      <c r="I33" s="173">
        <f>'TC '!Q55</f>
        <v>283</v>
      </c>
      <c r="J33" s="173">
        <f>'WH '!R61</f>
        <v>416</v>
      </c>
      <c r="K33" s="178">
        <f>G33+H33</f>
        <v>45</v>
      </c>
      <c r="L33" s="177">
        <f>G33+I33</f>
        <v>328</v>
      </c>
      <c r="M33" s="177">
        <f>G33+J33</f>
        <v>461</v>
      </c>
      <c r="N33" s="766">
        <f>G33+H33+I33</f>
        <v>328</v>
      </c>
      <c r="O33" s="767"/>
      <c r="P33" s="177">
        <f>G33+H33+I33+J33</f>
        <v>744</v>
      </c>
      <c r="Q33" s="177">
        <f>G33+H33+J33</f>
        <v>461</v>
      </c>
      <c r="R33" s="178">
        <f>G33+I33+J33</f>
        <v>744</v>
      </c>
      <c r="S33" s="751" t="s">
        <v>3428</v>
      </c>
      <c r="T33" s="752"/>
      <c r="U33" s="751" t="s">
        <v>3419</v>
      </c>
      <c r="V33" s="756"/>
      <c r="W33" s="756"/>
      <c r="X33" s="756"/>
      <c r="Y33" s="756"/>
      <c r="Z33" s="752"/>
    </row>
    <row r="34" spans="2:26" ht="20.100000000000001" customHeight="1" x14ac:dyDescent="0.2">
      <c r="B34" s="776" t="s">
        <v>3423</v>
      </c>
      <c r="C34" s="777"/>
      <c r="D34" s="777"/>
      <c r="E34" s="777"/>
      <c r="F34" s="778"/>
      <c r="G34" s="177">
        <f>'Core '!H46</f>
        <v>156</v>
      </c>
      <c r="H34" s="173">
        <f>'TS  '!H48</f>
        <v>237</v>
      </c>
      <c r="I34" s="173">
        <f>'TC '!J55</f>
        <v>283</v>
      </c>
      <c r="J34" s="173">
        <f>'WH '!I61</f>
        <v>417</v>
      </c>
      <c r="K34" s="178">
        <f t="shared" ref="K34:K38" si="0">G34+H34</f>
        <v>393</v>
      </c>
      <c r="L34" s="177">
        <f t="shared" ref="L34:L38" si="1">G34+I34</f>
        <v>439</v>
      </c>
      <c r="M34" s="177">
        <f t="shared" ref="M34:M38" si="2">G34+J34</f>
        <v>573</v>
      </c>
      <c r="N34" s="766">
        <f t="shared" ref="N34:N38" si="3">G34+H34+I34</f>
        <v>676</v>
      </c>
      <c r="O34" s="767"/>
      <c r="P34" s="177">
        <f t="shared" ref="P34:P38" si="4">G34+H34+I34+J34</f>
        <v>1093</v>
      </c>
      <c r="Q34" s="177">
        <f t="shared" ref="Q34:Q38" si="5">G34+H34+J34</f>
        <v>810</v>
      </c>
      <c r="R34" s="178">
        <f t="shared" ref="R34:R38" si="6">G34+I34+J34</f>
        <v>856</v>
      </c>
      <c r="S34" s="751" t="s">
        <v>3429</v>
      </c>
      <c r="T34" s="752"/>
      <c r="U34" s="751" t="s">
        <v>390</v>
      </c>
      <c r="V34" s="756"/>
      <c r="W34" s="756"/>
      <c r="X34" s="756"/>
      <c r="Y34" s="756"/>
      <c r="Z34" s="752"/>
    </row>
    <row r="35" spans="2:26" ht="20.100000000000001" customHeight="1" x14ac:dyDescent="0.2">
      <c r="B35" s="776" t="s">
        <v>3424</v>
      </c>
      <c r="C35" s="777"/>
      <c r="D35" s="777"/>
      <c r="E35" s="777"/>
      <c r="F35" s="778"/>
      <c r="G35" s="177">
        <f>'Core '!K46</f>
        <v>0</v>
      </c>
      <c r="H35" s="173">
        <f>'TS  '!K48</f>
        <v>0</v>
      </c>
      <c r="I35" s="173">
        <f>'TC '!K55</f>
        <v>0</v>
      </c>
      <c r="J35" s="173">
        <f>'WH '!L61</f>
        <v>0</v>
      </c>
      <c r="K35" s="178">
        <f t="shared" si="0"/>
        <v>0</v>
      </c>
      <c r="L35" s="177">
        <f t="shared" si="1"/>
        <v>0</v>
      </c>
      <c r="M35" s="177">
        <f t="shared" si="2"/>
        <v>0</v>
      </c>
      <c r="N35" s="766">
        <f t="shared" si="3"/>
        <v>0</v>
      </c>
      <c r="O35" s="767"/>
      <c r="P35" s="177">
        <f t="shared" si="4"/>
        <v>0</v>
      </c>
      <c r="Q35" s="177">
        <f t="shared" si="5"/>
        <v>0</v>
      </c>
      <c r="R35" s="178">
        <f t="shared" si="6"/>
        <v>0</v>
      </c>
      <c r="S35" s="751" t="s">
        <v>3430</v>
      </c>
      <c r="T35" s="752"/>
      <c r="U35" s="751" t="s">
        <v>3420</v>
      </c>
      <c r="V35" s="756"/>
      <c r="W35" s="756"/>
      <c r="X35" s="756"/>
      <c r="Y35" s="756"/>
      <c r="Z35" s="752"/>
    </row>
    <row r="36" spans="2:26" ht="20.100000000000001" customHeight="1" x14ac:dyDescent="0.2">
      <c r="B36" s="776" t="s">
        <v>23</v>
      </c>
      <c r="C36" s="777"/>
      <c r="D36" s="777"/>
      <c r="E36" s="777"/>
      <c r="F36" s="778"/>
      <c r="G36" s="176">
        <f>'Core '!R46</f>
        <v>13</v>
      </c>
      <c r="H36" s="173">
        <f>'TS  '!R48</f>
        <v>0</v>
      </c>
      <c r="I36" s="173">
        <f>'TC '!R55</f>
        <v>55</v>
      </c>
      <c r="J36" s="173">
        <f>'WH '!T61</f>
        <v>70</v>
      </c>
      <c r="K36" s="178">
        <f t="shared" si="0"/>
        <v>13</v>
      </c>
      <c r="L36" s="177">
        <f t="shared" si="1"/>
        <v>68</v>
      </c>
      <c r="M36" s="177">
        <f t="shared" si="2"/>
        <v>83</v>
      </c>
      <c r="N36" s="766">
        <f t="shared" si="3"/>
        <v>68</v>
      </c>
      <c r="O36" s="767"/>
      <c r="P36" s="177">
        <f t="shared" si="4"/>
        <v>138</v>
      </c>
      <c r="Q36" s="177">
        <f t="shared" si="5"/>
        <v>83</v>
      </c>
      <c r="R36" s="178">
        <f t="shared" si="6"/>
        <v>138</v>
      </c>
      <c r="S36" s="738" t="s">
        <v>3437</v>
      </c>
      <c r="T36" s="739"/>
      <c r="U36" s="732" t="s">
        <v>3443</v>
      </c>
      <c r="V36" s="733"/>
      <c r="W36" s="733"/>
      <c r="X36" s="733"/>
      <c r="Y36" s="733"/>
      <c r="Z36" s="734"/>
    </row>
    <row r="37" spans="2:26" ht="20.100000000000001" customHeight="1" x14ac:dyDescent="0.2">
      <c r="B37" s="776" t="s">
        <v>3421</v>
      </c>
      <c r="C37" s="777"/>
      <c r="D37" s="777"/>
      <c r="E37" s="777"/>
      <c r="F37" s="778"/>
      <c r="G37" s="176">
        <f>'Core '!M46</f>
        <v>36</v>
      </c>
      <c r="H37" s="173">
        <f>'TS  '!M48</f>
        <v>91</v>
      </c>
      <c r="I37" s="173">
        <f>'TC '!M55</f>
        <v>55</v>
      </c>
      <c r="J37" s="173">
        <f>'WH '!N61</f>
        <v>71</v>
      </c>
      <c r="K37" s="178">
        <f t="shared" si="0"/>
        <v>127</v>
      </c>
      <c r="L37" s="177">
        <f t="shared" si="1"/>
        <v>91</v>
      </c>
      <c r="M37" s="177">
        <f t="shared" si="2"/>
        <v>107</v>
      </c>
      <c r="N37" s="766">
        <f t="shared" si="3"/>
        <v>182</v>
      </c>
      <c r="O37" s="767"/>
      <c r="P37" s="177">
        <f t="shared" si="4"/>
        <v>253</v>
      </c>
      <c r="Q37" s="177">
        <f t="shared" si="5"/>
        <v>198</v>
      </c>
      <c r="R37" s="178">
        <f t="shared" si="6"/>
        <v>162</v>
      </c>
      <c r="S37" s="740"/>
      <c r="T37" s="741"/>
      <c r="U37" s="735"/>
      <c r="V37" s="736"/>
      <c r="W37" s="736"/>
      <c r="X37" s="736"/>
      <c r="Y37" s="736"/>
      <c r="Z37" s="737"/>
    </row>
    <row r="38" spans="2:26" ht="20.100000000000001" customHeight="1" x14ac:dyDescent="0.2">
      <c r="B38" s="779" t="s">
        <v>3422</v>
      </c>
      <c r="C38" s="780"/>
      <c r="D38" s="780"/>
      <c r="E38" s="780"/>
      <c r="F38" s="781"/>
      <c r="G38" s="176">
        <f>'Core '!O46</f>
        <v>0</v>
      </c>
      <c r="H38" s="173">
        <f>'TS  '!O48</f>
        <v>0</v>
      </c>
      <c r="I38" s="173">
        <f>'TC '!P55</f>
        <v>0</v>
      </c>
      <c r="J38" s="173">
        <f>'WH '!P61</f>
        <v>0</v>
      </c>
      <c r="K38" s="178">
        <f t="shared" si="0"/>
        <v>0</v>
      </c>
      <c r="L38" s="177">
        <f t="shared" si="1"/>
        <v>0</v>
      </c>
      <c r="M38" s="177">
        <f t="shared" si="2"/>
        <v>0</v>
      </c>
      <c r="N38" s="766">
        <f t="shared" si="3"/>
        <v>0</v>
      </c>
      <c r="O38" s="767"/>
      <c r="P38" s="177">
        <f t="shared" si="4"/>
        <v>0</v>
      </c>
      <c r="Q38" s="177">
        <f t="shared" si="5"/>
        <v>0</v>
      </c>
      <c r="R38" s="178">
        <f t="shared" si="6"/>
        <v>0</v>
      </c>
      <c r="S38" s="742"/>
      <c r="T38" s="743"/>
      <c r="U38" s="743"/>
      <c r="V38" s="743"/>
      <c r="W38" s="743"/>
      <c r="X38" s="743"/>
      <c r="Y38" s="743"/>
      <c r="Z38" s="744"/>
    </row>
    <row r="39" spans="2:26" ht="20.100000000000001" customHeight="1" x14ac:dyDescent="0.2">
      <c r="B39" s="757" t="s">
        <v>3425</v>
      </c>
      <c r="C39" s="758"/>
      <c r="D39" s="758"/>
      <c r="E39" s="758"/>
      <c r="F39" s="758"/>
      <c r="G39" s="758"/>
      <c r="H39" s="758"/>
      <c r="I39" s="758"/>
      <c r="J39" s="759"/>
      <c r="K39" s="179">
        <f>K33/(K34-K35)*100</f>
        <v>11.450381679389313</v>
      </c>
      <c r="L39" s="179">
        <f t="shared" ref="L39:R39" si="7">L33/(L34-L35)*100</f>
        <v>74.715261958997729</v>
      </c>
      <c r="M39" s="179">
        <f t="shared" si="7"/>
        <v>80.453752181500874</v>
      </c>
      <c r="N39" s="760">
        <f t="shared" si="7"/>
        <v>48.520710059171599</v>
      </c>
      <c r="O39" s="761"/>
      <c r="P39" s="179">
        <f t="shared" si="7"/>
        <v>68.069533394327536</v>
      </c>
      <c r="Q39" s="179">
        <f t="shared" si="7"/>
        <v>56.913580246913575</v>
      </c>
      <c r="R39" s="179">
        <f t="shared" si="7"/>
        <v>86.915887850467286</v>
      </c>
      <c r="S39" s="745"/>
      <c r="T39" s="746"/>
      <c r="U39" s="746"/>
      <c r="V39" s="746"/>
      <c r="W39" s="746"/>
      <c r="X39" s="746"/>
      <c r="Y39" s="746"/>
      <c r="Z39" s="747"/>
    </row>
    <row r="40" spans="2:26" ht="20.100000000000001" customHeight="1" x14ac:dyDescent="0.2">
      <c r="B40" s="757" t="s">
        <v>3426</v>
      </c>
      <c r="C40" s="758"/>
      <c r="D40" s="758"/>
      <c r="E40" s="758"/>
      <c r="F40" s="758"/>
      <c r="G40" s="758"/>
      <c r="H40" s="758"/>
      <c r="I40" s="758"/>
      <c r="J40" s="759"/>
      <c r="K40" s="179">
        <f>K36/(K37-K38)*100</f>
        <v>10.236220472440944</v>
      </c>
      <c r="L40" s="179">
        <f t="shared" ref="L40:R40" si="8">L36/(L37-L38)*100</f>
        <v>74.72527472527473</v>
      </c>
      <c r="M40" s="179">
        <f t="shared" si="8"/>
        <v>77.570093457943926</v>
      </c>
      <c r="N40" s="762">
        <f t="shared" si="8"/>
        <v>37.362637362637365</v>
      </c>
      <c r="O40" s="763" t="e">
        <f t="shared" si="8"/>
        <v>#DIV/0!</v>
      </c>
      <c r="P40" s="179">
        <f t="shared" si="8"/>
        <v>54.54545454545454</v>
      </c>
      <c r="Q40" s="179">
        <f t="shared" si="8"/>
        <v>41.919191919191917</v>
      </c>
      <c r="R40" s="179">
        <f t="shared" si="8"/>
        <v>85.18518518518519</v>
      </c>
      <c r="S40" s="745"/>
      <c r="T40" s="746"/>
      <c r="U40" s="746"/>
      <c r="V40" s="746"/>
      <c r="W40" s="746"/>
      <c r="X40" s="746"/>
      <c r="Y40" s="746"/>
      <c r="Z40" s="747"/>
    </row>
    <row r="41" spans="2:26" ht="34.5" customHeight="1" x14ac:dyDescent="0.2">
      <c r="B41" s="757" t="s">
        <v>3427</v>
      </c>
      <c r="C41" s="758"/>
      <c r="D41" s="758"/>
      <c r="E41" s="758"/>
      <c r="F41" s="758"/>
      <c r="G41" s="758"/>
      <c r="H41" s="758"/>
      <c r="I41" s="758"/>
      <c r="J41" s="759"/>
      <c r="K41" s="180" t="str">
        <f>IF(AND(K39&gt;=90,K40=100),"Yes","No")</f>
        <v>No</v>
      </c>
      <c r="L41" s="180" t="str">
        <f>IF(AND(L39&gt;=90,L40=100),"Yes","No")</f>
        <v>No</v>
      </c>
      <c r="M41" s="181" t="str">
        <f>IF(AND(M39&gt;=90,M40=100),"Yes","No")</f>
        <v>No</v>
      </c>
      <c r="N41" s="764" t="str">
        <f t="shared" ref="N41:O41" si="9">IF(AND(N39&gt;=90,N40=100),"Yes","No")</f>
        <v>No</v>
      </c>
      <c r="O41" s="765" t="e">
        <f t="shared" si="9"/>
        <v>#DIV/0!</v>
      </c>
      <c r="P41" s="182" t="str">
        <f t="shared" ref="P41" si="10">IF(AND(P39&gt;=90,P40=100),"Yes","No")</f>
        <v>No</v>
      </c>
      <c r="Q41" s="180" t="str">
        <f t="shared" ref="Q41:R41" si="11">IF(AND(Q39&gt;=90,Q40=100),"Yes","No")</f>
        <v>No</v>
      </c>
      <c r="R41" s="180" t="str">
        <f t="shared" si="11"/>
        <v>No</v>
      </c>
      <c r="S41" s="748"/>
      <c r="T41" s="749"/>
      <c r="U41" s="749"/>
      <c r="V41" s="749"/>
      <c r="W41" s="749"/>
      <c r="X41" s="749"/>
      <c r="Y41" s="749"/>
      <c r="Z41" s="750"/>
    </row>
  </sheetData>
  <sheetProtection algorithmName="SHA-512" hashValue="66vI08r4QWWmhj9Q19M3MmFiOmY/k5cFstEc+irA/7/l7H4rxF4UwnWvAzV1oipndmsKeYzgqrahI0C6bq7TtA==" saltValue="r0s8/UPyM0ve0+U6HyjF1A==" spinCount="100000" sheet="1" objects="1" scenarios="1" formatRows="0"/>
  <protectedRanges>
    <protectedRange sqref="B25:Z28" name="Product type"/>
    <protectedRange sqref="F10:Z22" name="Details"/>
  </protectedRanges>
  <mergeCells count="102">
    <mergeCell ref="B1:F8"/>
    <mergeCell ref="G1:S1"/>
    <mergeCell ref="T1:Z8"/>
    <mergeCell ref="G2:S2"/>
    <mergeCell ref="G3:S3"/>
    <mergeCell ref="G4:S4"/>
    <mergeCell ref="G5:S5"/>
    <mergeCell ref="G6:S6"/>
    <mergeCell ref="G7:S7"/>
    <mergeCell ref="G8:S8"/>
    <mergeCell ref="B12:E12"/>
    <mergeCell ref="F12:N12"/>
    <mergeCell ref="O12:P12"/>
    <mergeCell ref="Q12:Z12"/>
    <mergeCell ref="B13:E13"/>
    <mergeCell ref="G13:N13"/>
    <mergeCell ref="O13:P13"/>
    <mergeCell ref="Q13:Z13"/>
    <mergeCell ref="B9:Z9"/>
    <mergeCell ref="B10:E10"/>
    <mergeCell ref="F10:N10"/>
    <mergeCell ref="O10:P10"/>
    <mergeCell ref="Q10:Z10"/>
    <mergeCell ref="B11:E11"/>
    <mergeCell ref="F11:Z11"/>
    <mergeCell ref="B16:E16"/>
    <mergeCell ref="F16:Z16"/>
    <mergeCell ref="B17:E17"/>
    <mergeCell ref="F17:Z17"/>
    <mergeCell ref="B18:E18"/>
    <mergeCell ref="F18:Z18"/>
    <mergeCell ref="B14:E14"/>
    <mergeCell ref="G14:N14"/>
    <mergeCell ref="O14:P14"/>
    <mergeCell ref="Q14:Z14"/>
    <mergeCell ref="B15:E15"/>
    <mergeCell ref="G15:N15"/>
    <mergeCell ref="O15:P15"/>
    <mergeCell ref="Q15:Z15"/>
    <mergeCell ref="B21:E21"/>
    <mergeCell ref="G21:N21"/>
    <mergeCell ref="O21:P21"/>
    <mergeCell ref="Q21:Z21"/>
    <mergeCell ref="B22:E22"/>
    <mergeCell ref="G22:N22"/>
    <mergeCell ref="O22:P22"/>
    <mergeCell ref="Q22:Z22"/>
    <mergeCell ref="B19:E19"/>
    <mergeCell ref="G19:N19"/>
    <mergeCell ref="O19:P19"/>
    <mergeCell ref="Q19:Z19"/>
    <mergeCell ref="B20:E20"/>
    <mergeCell ref="G20:N20"/>
    <mergeCell ref="O20:P20"/>
    <mergeCell ref="Q20:Z20"/>
    <mergeCell ref="C27:L27"/>
    <mergeCell ref="N27:Z27"/>
    <mergeCell ref="C28:L28"/>
    <mergeCell ref="N28:Z28"/>
    <mergeCell ref="B29:Z29"/>
    <mergeCell ref="B30:Z30"/>
    <mergeCell ref="B23:Z23"/>
    <mergeCell ref="B24:L24"/>
    <mergeCell ref="M24:Z24"/>
    <mergeCell ref="C25:L25"/>
    <mergeCell ref="N25:Z25"/>
    <mergeCell ref="C26:L26"/>
    <mergeCell ref="N26:Z26"/>
    <mergeCell ref="H31:J31"/>
    <mergeCell ref="N32:O32"/>
    <mergeCell ref="N33:O33"/>
    <mergeCell ref="K31:R31"/>
    <mergeCell ref="B35:F35"/>
    <mergeCell ref="B34:F34"/>
    <mergeCell ref="B33:F33"/>
    <mergeCell ref="B31:F32"/>
    <mergeCell ref="B38:F38"/>
    <mergeCell ref="B37:F37"/>
    <mergeCell ref="B36:F36"/>
    <mergeCell ref="B40:J40"/>
    <mergeCell ref="B41:J41"/>
    <mergeCell ref="N39:O39"/>
    <mergeCell ref="N40:O40"/>
    <mergeCell ref="N41:O41"/>
    <mergeCell ref="N34:O34"/>
    <mergeCell ref="N35:O35"/>
    <mergeCell ref="N36:O36"/>
    <mergeCell ref="N37:O37"/>
    <mergeCell ref="N38:O38"/>
    <mergeCell ref="B39:J39"/>
    <mergeCell ref="U36:Z37"/>
    <mergeCell ref="S36:T37"/>
    <mergeCell ref="S38:Z41"/>
    <mergeCell ref="S32:T32"/>
    <mergeCell ref="S33:T33"/>
    <mergeCell ref="S34:T34"/>
    <mergeCell ref="S35:T35"/>
    <mergeCell ref="S31:Z31"/>
    <mergeCell ref="U32:Z32"/>
    <mergeCell ref="U33:Z33"/>
    <mergeCell ref="U34:Z34"/>
    <mergeCell ref="U35:Z35"/>
  </mergeCells>
  <conditionalFormatting sqref="K41:R41">
    <cfRule type="containsText" dxfId="1" priority="1" operator="containsText" text="Yes">
      <formula>NOT(ISERROR(SEARCH("Yes",K41)))</formula>
    </cfRule>
    <cfRule type="containsText" dxfId="0" priority="2" operator="containsText" text="No">
      <formula>NOT(ISERROR(SEARCH("No",K41)))</formula>
    </cfRule>
  </conditionalFormatting>
  <dataValidations count="1">
    <dataValidation type="list" showInputMessage="1" showErrorMessage="1" errorTitle="Invalid Entry!" error="Please select &quot;Yes&quot; or &quot;No&quot; from the list." promptTitle="Product Type Handled" prompt="Please do not leave this cell blank. Kindly select &quot;Yes&quot; or &quot;No&quot;" sqref="B25:B28 M25:M28">
      <formula1>"Yes,No"</formula1>
    </dataValidation>
  </dataValidations>
  <hyperlinks>
    <hyperlink ref="G7" r:id="rId1"/>
  </hyperlinks>
  <pageMargins left="0.7" right="0.7" top="0.75" bottom="0.75" header="0.3" footer="0.3"/>
  <pageSetup paperSize="8" scale="79" fitToHeight="0"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385"/>
  <sheetViews>
    <sheetView topLeftCell="A41" workbookViewId="0">
      <selection activeCell="G89" sqref="G89"/>
    </sheetView>
  </sheetViews>
  <sheetFormatPr defaultRowHeight="14.25" x14ac:dyDescent="0.2"/>
  <cols>
    <col min="1" max="1" width="3.28515625" style="1" customWidth="1"/>
    <col min="2" max="2" width="10.28515625" style="5" customWidth="1"/>
    <col min="3" max="3" width="10.85546875" style="5" customWidth="1"/>
    <col min="4" max="4" width="17.85546875" style="5" customWidth="1"/>
    <col min="5" max="5" width="25.42578125" style="5" customWidth="1"/>
    <col min="6" max="6" width="13.5703125" style="5" customWidth="1"/>
    <col min="7" max="7" width="12.85546875" style="247" customWidth="1"/>
    <col min="8" max="9" width="9.140625" style="1"/>
    <col min="10" max="10" width="6.7109375" style="1" customWidth="1"/>
    <col min="11" max="11" width="18.140625" style="1" customWidth="1"/>
    <col min="12" max="12" width="3.140625" style="1" customWidth="1"/>
    <col min="13" max="13" width="2.7109375" style="1" customWidth="1"/>
    <col min="14" max="14" width="18" style="1" customWidth="1"/>
    <col min="15" max="15" width="29.85546875" style="1" customWidth="1"/>
    <col min="16" max="16" width="10.42578125" style="5" customWidth="1"/>
    <col min="17" max="17" width="11.140625" style="5" customWidth="1"/>
    <col min="18" max="18" width="9.140625" style="5" customWidth="1"/>
    <col min="19" max="19" width="9.140625" style="5"/>
    <col min="20" max="20" width="9.140625" style="1" customWidth="1"/>
    <col min="21" max="21" width="4.5703125" style="5" customWidth="1"/>
    <col min="22" max="22" width="5.28515625" style="5" customWidth="1"/>
    <col min="23" max="23" width="2.42578125" style="5" customWidth="1"/>
    <col min="24" max="24" width="9.85546875" style="5" customWidth="1"/>
    <col min="25" max="25" width="5.5703125" style="2" customWidth="1"/>
    <col min="26" max="26" width="17.140625" style="1" customWidth="1"/>
    <col min="27" max="256" width="9.140625" style="1"/>
    <col min="257" max="257" width="3.28515625" style="1" customWidth="1"/>
    <col min="258" max="258" width="10.28515625" style="1" customWidth="1"/>
    <col min="259" max="259" width="10.85546875" style="1" customWidth="1"/>
    <col min="260" max="260" width="17.85546875" style="1" customWidth="1"/>
    <col min="261" max="261" width="25.42578125" style="1" customWidth="1"/>
    <col min="262" max="262" width="13.5703125" style="1" customWidth="1"/>
    <col min="263" max="263" width="11.5703125" style="1" customWidth="1"/>
    <col min="264" max="265" width="9.140625" style="1"/>
    <col min="266" max="266" width="13.7109375" style="1" customWidth="1"/>
    <col min="267" max="267" width="18.140625" style="1" customWidth="1"/>
    <col min="268" max="268" width="12.5703125" style="1" customWidth="1"/>
    <col min="269" max="269" width="2.7109375" style="1" customWidth="1"/>
    <col min="270" max="270" width="10.28515625" style="1" customWidth="1"/>
    <col min="271" max="271" width="16.85546875" style="1" customWidth="1"/>
    <col min="272" max="272" width="10.42578125" style="1" customWidth="1"/>
    <col min="273" max="273" width="11.140625" style="1" customWidth="1"/>
    <col min="274" max="279" width="9.140625" style="1"/>
    <col min="280" max="280" width="14.7109375" style="1" customWidth="1"/>
    <col min="281" max="512" width="9.140625" style="1"/>
    <col min="513" max="513" width="3.28515625" style="1" customWidth="1"/>
    <col min="514" max="514" width="10.28515625" style="1" customWidth="1"/>
    <col min="515" max="515" width="10.85546875" style="1" customWidth="1"/>
    <col min="516" max="516" width="17.85546875" style="1" customWidth="1"/>
    <col min="517" max="517" width="25.42578125" style="1" customWidth="1"/>
    <col min="518" max="518" width="13.5703125" style="1" customWidth="1"/>
    <col min="519" max="519" width="11.5703125" style="1" customWidth="1"/>
    <col min="520" max="521" width="9.140625" style="1"/>
    <col min="522" max="522" width="13.7109375" style="1" customWidth="1"/>
    <col min="523" max="523" width="18.140625" style="1" customWidth="1"/>
    <col min="524" max="524" width="12.5703125" style="1" customWidth="1"/>
    <col min="525" max="525" width="2.7109375" style="1" customWidth="1"/>
    <col min="526" max="526" width="10.28515625" style="1" customWidth="1"/>
    <col min="527" max="527" width="16.85546875" style="1" customWidth="1"/>
    <col min="528" max="528" width="10.42578125" style="1" customWidth="1"/>
    <col min="529" max="529" width="11.140625" style="1" customWidth="1"/>
    <col min="530" max="535" width="9.140625" style="1"/>
    <col min="536" max="536" width="14.7109375" style="1" customWidth="1"/>
    <col min="537" max="768" width="9.140625" style="1"/>
    <col min="769" max="769" width="3.28515625" style="1" customWidth="1"/>
    <col min="770" max="770" width="10.28515625" style="1" customWidth="1"/>
    <col min="771" max="771" width="10.85546875" style="1" customWidth="1"/>
    <col min="772" max="772" width="17.85546875" style="1" customWidth="1"/>
    <col min="773" max="773" width="25.42578125" style="1" customWidth="1"/>
    <col min="774" max="774" width="13.5703125" style="1" customWidth="1"/>
    <col min="775" max="775" width="11.5703125" style="1" customWidth="1"/>
    <col min="776" max="777" width="9.140625" style="1"/>
    <col min="778" max="778" width="13.7109375" style="1" customWidth="1"/>
    <col min="779" max="779" width="18.140625" style="1" customWidth="1"/>
    <col min="780" max="780" width="12.5703125" style="1" customWidth="1"/>
    <col min="781" max="781" width="2.7109375" style="1" customWidth="1"/>
    <col min="782" max="782" width="10.28515625" style="1" customWidth="1"/>
    <col min="783" max="783" width="16.85546875" style="1" customWidth="1"/>
    <col min="784" max="784" width="10.42578125" style="1" customWidth="1"/>
    <col min="785" max="785" width="11.140625" style="1" customWidth="1"/>
    <col min="786" max="791" width="9.140625" style="1"/>
    <col min="792" max="792" width="14.7109375" style="1" customWidth="1"/>
    <col min="793" max="1024" width="9.140625" style="1"/>
    <col min="1025" max="1025" width="3.28515625" style="1" customWidth="1"/>
    <col min="1026" max="1026" width="10.28515625" style="1" customWidth="1"/>
    <col min="1027" max="1027" width="10.85546875" style="1" customWidth="1"/>
    <col min="1028" max="1028" width="17.85546875" style="1" customWidth="1"/>
    <col min="1029" max="1029" width="25.42578125" style="1" customWidth="1"/>
    <col min="1030" max="1030" width="13.5703125" style="1" customWidth="1"/>
    <col min="1031" max="1031" width="11.5703125" style="1" customWidth="1"/>
    <col min="1032" max="1033" width="9.140625" style="1"/>
    <col min="1034" max="1034" width="13.7109375" style="1" customWidth="1"/>
    <col min="1035" max="1035" width="18.140625" style="1" customWidth="1"/>
    <col min="1036" max="1036" width="12.5703125" style="1" customWidth="1"/>
    <col min="1037" max="1037" width="2.7109375" style="1" customWidth="1"/>
    <col min="1038" max="1038" width="10.28515625" style="1" customWidth="1"/>
    <col min="1039" max="1039" width="16.85546875" style="1" customWidth="1"/>
    <col min="1040" max="1040" width="10.42578125" style="1" customWidth="1"/>
    <col min="1041" max="1041" width="11.140625" style="1" customWidth="1"/>
    <col min="1042" max="1047" width="9.140625" style="1"/>
    <col min="1048" max="1048" width="14.7109375" style="1" customWidth="1"/>
    <col min="1049" max="1280" width="9.140625" style="1"/>
    <col min="1281" max="1281" width="3.28515625" style="1" customWidth="1"/>
    <col min="1282" max="1282" width="10.28515625" style="1" customWidth="1"/>
    <col min="1283" max="1283" width="10.85546875" style="1" customWidth="1"/>
    <col min="1284" max="1284" width="17.85546875" style="1" customWidth="1"/>
    <col min="1285" max="1285" width="25.42578125" style="1" customWidth="1"/>
    <col min="1286" max="1286" width="13.5703125" style="1" customWidth="1"/>
    <col min="1287" max="1287" width="11.5703125" style="1" customWidth="1"/>
    <col min="1288" max="1289" width="9.140625" style="1"/>
    <col min="1290" max="1290" width="13.7109375" style="1" customWidth="1"/>
    <col min="1291" max="1291" width="18.140625" style="1" customWidth="1"/>
    <col min="1292" max="1292" width="12.5703125" style="1" customWidth="1"/>
    <col min="1293" max="1293" width="2.7109375" style="1" customWidth="1"/>
    <col min="1294" max="1294" width="10.28515625" style="1" customWidth="1"/>
    <col min="1295" max="1295" width="16.85546875" style="1" customWidth="1"/>
    <col min="1296" max="1296" width="10.42578125" style="1" customWidth="1"/>
    <col min="1297" max="1297" width="11.140625" style="1" customWidth="1"/>
    <col min="1298" max="1303" width="9.140625" style="1"/>
    <col min="1304" max="1304" width="14.7109375" style="1" customWidth="1"/>
    <col min="1305" max="1536" width="9.140625" style="1"/>
    <col min="1537" max="1537" width="3.28515625" style="1" customWidth="1"/>
    <col min="1538" max="1538" width="10.28515625" style="1" customWidth="1"/>
    <col min="1539" max="1539" width="10.85546875" style="1" customWidth="1"/>
    <col min="1540" max="1540" width="17.85546875" style="1" customWidth="1"/>
    <col min="1541" max="1541" width="25.42578125" style="1" customWidth="1"/>
    <col min="1542" max="1542" width="13.5703125" style="1" customWidth="1"/>
    <col min="1543" max="1543" width="11.5703125" style="1" customWidth="1"/>
    <col min="1544" max="1545" width="9.140625" style="1"/>
    <col min="1546" max="1546" width="13.7109375" style="1" customWidth="1"/>
    <col min="1547" max="1547" width="18.140625" style="1" customWidth="1"/>
    <col min="1548" max="1548" width="12.5703125" style="1" customWidth="1"/>
    <col min="1549" max="1549" width="2.7109375" style="1" customWidth="1"/>
    <col min="1550" max="1550" width="10.28515625" style="1" customWidth="1"/>
    <col min="1551" max="1551" width="16.85546875" style="1" customWidth="1"/>
    <col min="1552" max="1552" width="10.42578125" style="1" customWidth="1"/>
    <col min="1553" max="1553" width="11.140625" style="1" customWidth="1"/>
    <col min="1554" max="1559" width="9.140625" style="1"/>
    <col min="1560" max="1560" width="14.7109375" style="1" customWidth="1"/>
    <col min="1561" max="1792" width="9.140625" style="1"/>
    <col min="1793" max="1793" width="3.28515625" style="1" customWidth="1"/>
    <col min="1794" max="1794" width="10.28515625" style="1" customWidth="1"/>
    <col min="1795" max="1795" width="10.85546875" style="1" customWidth="1"/>
    <col min="1796" max="1796" width="17.85546875" style="1" customWidth="1"/>
    <col min="1797" max="1797" width="25.42578125" style="1" customWidth="1"/>
    <col min="1798" max="1798" width="13.5703125" style="1" customWidth="1"/>
    <col min="1799" max="1799" width="11.5703125" style="1" customWidth="1"/>
    <col min="1800" max="1801" width="9.140625" style="1"/>
    <col min="1802" max="1802" width="13.7109375" style="1" customWidth="1"/>
    <col min="1803" max="1803" width="18.140625" style="1" customWidth="1"/>
    <col min="1804" max="1804" width="12.5703125" style="1" customWidth="1"/>
    <col min="1805" max="1805" width="2.7109375" style="1" customWidth="1"/>
    <col min="1806" max="1806" width="10.28515625" style="1" customWidth="1"/>
    <col min="1807" max="1807" width="16.85546875" style="1" customWidth="1"/>
    <col min="1808" max="1808" width="10.42578125" style="1" customWidth="1"/>
    <col min="1809" max="1809" width="11.140625" style="1" customWidth="1"/>
    <col min="1810" max="1815" width="9.140625" style="1"/>
    <col min="1816" max="1816" width="14.7109375" style="1" customWidth="1"/>
    <col min="1817" max="2048" width="9.140625" style="1"/>
    <col min="2049" max="2049" width="3.28515625" style="1" customWidth="1"/>
    <col min="2050" max="2050" width="10.28515625" style="1" customWidth="1"/>
    <col min="2051" max="2051" width="10.85546875" style="1" customWidth="1"/>
    <col min="2052" max="2052" width="17.85546875" style="1" customWidth="1"/>
    <col min="2053" max="2053" width="25.42578125" style="1" customWidth="1"/>
    <col min="2054" max="2054" width="13.5703125" style="1" customWidth="1"/>
    <col min="2055" max="2055" width="11.5703125" style="1" customWidth="1"/>
    <col min="2056" max="2057" width="9.140625" style="1"/>
    <col min="2058" max="2058" width="13.7109375" style="1" customWidth="1"/>
    <col min="2059" max="2059" width="18.140625" style="1" customWidth="1"/>
    <col min="2060" max="2060" width="12.5703125" style="1" customWidth="1"/>
    <col min="2061" max="2061" width="2.7109375" style="1" customWidth="1"/>
    <col min="2062" max="2062" width="10.28515625" style="1" customWidth="1"/>
    <col min="2063" max="2063" width="16.85546875" style="1" customWidth="1"/>
    <col min="2064" max="2064" width="10.42578125" style="1" customWidth="1"/>
    <col min="2065" max="2065" width="11.140625" style="1" customWidth="1"/>
    <col min="2066" max="2071" width="9.140625" style="1"/>
    <col min="2072" max="2072" width="14.7109375" style="1" customWidth="1"/>
    <col min="2073" max="2304" width="9.140625" style="1"/>
    <col min="2305" max="2305" width="3.28515625" style="1" customWidth="1"/>
    <col min="2306" max="2306" width="10.28515625" style="1" customWidth="1"/>
    <col min="2307" max="2307" width="10.85546875" style="1" customWidth="1"/>
    <col min="2308" max="2308" width="17.85546875" style="1" customWidth="1"/>
    <col min="2309" max="2309" width="25.42578125" style="1" customWidth="1"/>
    <col min="2310" max="2310" width="13.5703125" style="1" customWidth="1"/>
    <col min="2311" max="2311" width="11.5703125" style="1" customWidth="1"/>
    <col min="2312" max="2313" width="9.140625" style="1"/>
    <col min="2314" max="2314" width="13.7109375" style="1" customWidth="1"/>
    <col min="2315" max="2315" width="18.140625" style="1" customWidth="1"/>
    <col min="2316" max="2316" width="12.5703125" style="1" customWidth="1"/>
    <col min="2317" max="2317" width="2.7109375" style="1" customWidth="1"/>
    <col min="2318" max="2318" width="10.28515625" style="1" customWidth="1"/>
    <col min="2319" max="2319" width="16.85546875" style="1" customWidth="1"/>
    <col min="2320" max="2320" width="10.42578125" style="1" customWidth="1"/>
    <col min="2321" max="2321" width="11.140625" style="1" customWidth="1"/>
    <col min="2322" max="2327" width="9.140625" style="1"/>
    <col min="2328" max="2328" width="14.7109375" style="1" customWidth="1"/>
    <col min="2329" max="2560" width="9.140625" style="1"/>
    <col min="2561" max="2561" width="3.28515625" style="1" customWidth="1"/>
    <col min="2562" max="2562" width="10.28515625" style="1" customWidth="1"/>
    <col min="2563" max="2563" width="10.85546875" style="1" customWidth="1"/>
    <col min="2564" max="2564" width="17.85546875" style="1" customWidth="1"/>
    <col min="2565" max="2565" width="25.42578125" style="1" customWidth="1"/>
    <col min="2566" max="2566" width="13.5703125" style="1" customWidth="1"/>
    <col min="2567" max="2567" width="11.5703125" style="1" customWidth="1"/>
    <col min="2568" max="2569" width="9.140625" style="1"/>
    <col min="2570" max="2570" width="13.7109375" style="1" customWidth="1"/>
    <col min="2571" max="2571" width="18.140625" style="1" customWidth="1"/>
    <col min="2572" max="2572" width="12.5703125" style="1" customWidth="1"/>
    <col min="2573" max="2573" width="2.7109375" style="1" customWidth="1"/>
    <col min="2574" max="2574" width="10.28515625" style="1" customWidth="1"/>
    <col min="2575" max="2575" width="16.85546875" style="1" customWidth="1"/>
    <col min="2576" max="2576" width="10.42578125" style="1" customWidth="1"/>
    <col min="2577" max="2577" width="11.140625" style="1" customWidth="1"/>
    <col min="2578" max="2583" width="9.140625" style="1"/>
    <col min="2584" max="2584" width="14.7109375" style="1" customWidth="1"/>
    <col min="2585" max="2816" width="9.140625" style="1"/>
    <col min="2817" max="2817" width="3.28515625" style="1" customWidth="1"/>
    <col min="2818" max="2818" width="10.28515625" style="1" customWidth="1"/>
    <col min="2819" max="2819" width="10.85546875" style="1" customWidth="1"/>
    <col min="2820" max="2820" width="17.85546875" style="1" customWidth="1"/>
    <col min="2821" max="2821" width="25.42578125" style="1" customWidth="1"/>
    <col min="2822" max="2822" width="13.5703125" style="1" customWidth="1"/>
    <col min="2823" max="2823" width="11.5703125" style="1" customWidth="1"/>
    <col min="2824" max="2825" width="9.140625" style="1"/>
    <col min="2826" max="2826" width="13.7109375" style="1" customWidth="1"/>
    <col min="2827" max="2827" width="18.140625" style="1" customWidth="1"/>
    <col min="2828" max="2828" width="12.5703125" style="1" customWidth="1"/>
    <col min="2829" max="2829" width="2.7109375" style="1" customWidth="1"/>
    <col min="2830" max="2830" width="10.28515625" style="1" customWidth="1"/>
    <col min="2831" max="2831" width="16.85546875" style="1" customWidth="1"/>
    <col min="2832" max="2832" width="10.42578125" style="1" customWidth="1"/>
    <col min="2833" max="2833" width="11.140625" style="1" customWidth="1"/>
    <col min="2834" max="2839" width="9.140625" style="1"/>
    <col min="2840" max="2840" width="14.7109375" style="1" customWidth="1"/>
    <col min="2841" max="3072" width="9.140625" style="1"/>
    <col min="3073" max="3073" width="3.28515625" style="1" customWidth="1"/>
    <col min="3074" max="3074" width="10.28515625" style="1" customWidth="1"/>
    <col min="3075" max="3075" width="10.85546875" style="1" customWidth="1"/>
    <col min="3076" max="3076" width="17.85546875" style="1" customWidth="1"/>
    <col min="3077" max="3077" width="25.42578125" style="1" customWidth="1"/>
    <col min="3078" max="3078" width="13.5703125" style="1" customWidth="1"/>
    <col min="3079" max="3079" width="11.5703125" style="1" customWidth="1"/>
    <col min="3080" max="3081" width="9.140625" style="1"/>
    <col min="3082" max="3082" width="13.7109375" style="1" customWidth="1"/>
    <col min="3083" max="3083" width="18.140625" style="1" customWidth="1"/>
    <col min="3084" max="3084" width="12.5703125" style="1" customWidth="1"/>
    <col min="3085" max="3085" width="2.7109375" style="1" customWidth="1"/>
    <col min="3086" max="3086" width="10.28515625" style="1" customWidth="1"/>
    <col min="3087" max="3087" width="16.85546875" style="1" customWidth="1"/>
    <col min="3088" max="3088" width="10.42578125" style="1" customWidth="1"/>
    <col min="3089" max="3089" width="11.140625" style="1" customWidth="1"/>
    <col min="3090" max="3095" width="9.140625" style="1"/>
    <col min="3096" max="3096" width="14.7109375" style="1" customWidth="1"/>
    <col min="3097" max="3328" width="9.140625" style="1"/>
    <col min="3329" max="3329" width="3.28515625" style="1" customWidth="1"/>
    <col min="3330" max="3330" width="10.28515625" style="1" customWidth="1"/>
    <col min="3331" max="3331" width="10.85546875" style="1" customWidth="1"/>
    <col min="3332" max="3332" width="17.85546875" style="1" customWidth="1"/>
    <col min="3333" max="3333" width="25.42578125" style="1" customWidth="1"/>
    <col min="3334" max="3334" width="13.5703125" style="1" customWidth="1"/>
    <col min="3335" max="3335" width="11.5703125" style="1" customWidth="1"/>
    <col min="3336" max="3337" width="9.140625" style="1"/>
    <col min="3338" max="3338" width="13.7109375" style="1" customWidth="1"/>
    <col min="3339" max="3339" width="18.140625" style="1" customWidth="1"/>
    <col min="3340" max="3340" width="12.5703125" style="1" customWidth="1"/>
    <col min="3341" max="3341" width="2.7109375" style="1" customWidth="1"/>
    <col min="3342" max="3342" width="10.28515625" style="1" customWidth="1"/>
    <col min="3343" max="3343" width="16.85546875" style="1" customWidth="1"/>
    <col min="3344" max="3344" width="10.42578125" style="1" customWidth="1"/>
    <col min="3345" max="3345" width="11.140625" style="1" customWidth="1"/>
    <col min="3346" max="3351" width="9.140625" style="1"/>
    <col min="3352" max="3352" width="14.7109375" style="1" customWidth="1"/>
    <col min="3353" max="3584" width="9.140625" style="1"/>
    <col min="3585" max="3585" width="3.28515625" style="1" customWidth="1"/>
    <col min="3586" max="3586" width="10.28515625" style="1" customWidth="1"/>
    <col min="3587" max="3587" width="10.85546875" style="1" customWidth="1"/>
    <col min="3588" max="3588" width="17.85546875" style="1" customWidth="1"/>
    <col min="3589" max="3589" width="25.42578125" style="1" customWidth="1"/>
    <col min="3590" max="3590" width="13.5703125" style="1" customWidth="1"/>
    <col min="3591" max="3591" width="11.5703125" style="1" customWidth="1"/>
    <col min="3592" max="3593" width="9.140625" style="1"/>
    <col min="3594" max="3594" width="13.7109375" style="1" customWidth="1"/>
    <col min="3595" max="3595" width="18.140625" style="1" customWidth="1"/>
    <col min="3596" max="3596" width="12.5703125" style="1" customWidth="1"/>
    <col min="3597" max="3597" width="2.7109375" style="1" customWidth="1"/>
    <col min="3598" max="3598" width="10.28515625" style="1" customWidth="1"/>
    <col min="3599" max="3599" width="16.85546875" style="1" customWidth="1"/>
    <col min="3600" max="3600" width="10.42578125" style="1" customWidth="1"/>
    <col min="3601" max="3601" width="11.140625" style="1" customWidth="1"/>
    <col min="3602" max="3607" width="9.140625" style="1"/>
    <col min="3608" max="3608" width="14.7109375" style="1" customWidth="1"/>
    <col min="3609" max="3840" width="9.140625" style="1"/>
    <col min="3841" max="3841" width="3.28515625" style="1" customWidth="1"/>
    <col min="3842" max="3842" width="10.28515625" style="1" customWidth="1"/>
    <col min="3843" max="3843" width="10.85546875" style="1" customWidth="1"/>
    <col min="3844" max="3844" width="17.85546875" style="1" customWidth="1"/>
    <col min="3845" max="3845" width="25.42578125" style="1" customWidth="1"/>
    <col min="3846" max="3846" width="13.5703125" style="1" customWidth="1"/>
    <col min="3847" max="3847" width="11.5703125" style="1" customWidth="1"/>
    <col min="3848" max="3849" width="9.140625" style="1"/>
    <col min="3850" max="3850" width="13.7109375" style="1" customWidth="1"/>
    <col min="3851" max="3851" width="18.140625" style="1" customWidth="1"/>
    <col min="3852" max="3852" width="12.5703125" style="1" customWidth="1"/>
    <col min="3853" max="3853" width="2.7109375" style="1" customWidth="1"/>
    <col min="3854" max="3854" width="10.28515625" style="1" customWidth="1"/>
    <col min="3855" max="3855" width="16.85546875" style="1" customWidth="1"/>
    <col min="3856" max="3856" width="10.42578125" style="1" customWidth="1"/>
    <col min="3857" max="3857" width="11.140625" style="1" customWidth="1"/>
    <col min="3858" max="3863" width="9.140625" style="1"/>
    <col min="3864" max="3864" width="14.7109375" style="1" customWidth="1"/>
    <col min="3865" max="4096" width="9.140625" style="1"/>
    <col min="4097" max="4097" width="3.28515625" style="1" customWidth="1"/>
    <col min="4098" max="4098" width="10.28515625" style="1" customWidth="1"/>
    <col min="4099" max="4099" width="10.85546875" style="1" customWidth="1"/>
    <col min="4100" max="4100" width="17.85546875" style="1" customWidth="1"/>
    <col min="4101" max="4101" width="25.42578125" style="1" customWidth="1"/>
    <col min="4102" max="4102" width="13.5703125" style="1" customWidth="1"/>
    <col min="4103" max="4103" width="11.5703125" style="1" customWidth="1"/>
    <col min="4104" max="4105" width="9.140625" style="1"/>
    <col min="4106" max="4106" width="13.7109375" style="1" customWidth="1"/>
    <col min="4107" max="4107" width="18.140625" style="1" customWidth="1"/>
    <col min="4108" max="4108" width="12.5703125" style="1" customWidth="1"/>
    <col min="4109" max="4109" width="2.7109375" style="1" customWidth="1"/>
    <col min="4110" max="4110" width="10.28515625" style="1" customWidth="1"/>
    <col min="4111" max="4111" width="16.85546875" style="1" customWidth="1"/>
    <col min="4112" max="4112" width="10.42578125" style="1" customWidth="1"/>
    <col min="4113" max="4113" width="11.140625" style="1" customWidth="1"/>
    <col min="4114" max="4119" width="9.140625" style="1"/>
    <col min="4120" max="4120" width="14.7109375" style="1" customWidth="1"/>
    <col min="4121" max="4352" width="9.140625" style="1"/>
    <col min="4353" max="4353" width="3.28515625" style="1" customWidth="1"/>
    <col min="4354" max="4354" width="10.28515625" style="1" customWidth="1"/>
    <col min="4355" max="4355" width="10.85546875" style="1" customWidth="1"/>
    <col min="4356" max="4356" width="17.85546875" style="1" customWidth="1"/>
    <col min="4357" max="4357" width="25.42578125" style="1" customWidth="1"/>
    <col min="4358" max="4358" width="13.5703125" style="1" customWidth="1"/>
    <col min="4359" max="4359" width="11.5703125" style="1" customWidth="1"/>
    <col min="4360" max="4361" width="9.140625" style="1"/>
    <col min="4362" max="4362" width="13.7109375" style="1" customWidth="1"/>
    <col min="4363" max="4363" width="18.140625" style="1" customWidth="1"/>
    <col min="4364" max="4364" width="12.5703125" style="1" customWidth="1"/>
    <col min="4365" max="4365" width="2.7109375" style="1" customWidth="1"/>
    <col min="4366" max="4366" width="10.28515625" style="1" customWidth="1"/>
    <col min="4367" max="4367" width="16.85546875" style="1" customWidth="1"/>
    <col min="4368" max="4368" width="10.42578125" style="1" customWidth="1"/>
    <col min="4369" max="4369" width="11.140625" style="1" customWidth="1"/>
    <col min="4370" max="4375" width="9.140625" style="1"/>
    <col min="4376" max="4376" width="14.7109375" style="1" customWidth="1"/>
    <col min="4377" max="4608" width="9.140625" style="1"/>
    <col min="4609" max="4609" width="3.28515625" style="1" customWidth="1"/>
    <col min="4610" max="4610" width="10.28515625" style="1" customWidth="1"/>
    <col min="4611" max="4611" width="10.85546875" style="1" customWidth="1"/>
    <col min="4612" max="4612" width="17.85546875" style="1" customWidth="1"/>
    <col min="4613" max="4613" width="25.42578125" style="1" customWidth="1"/>
    <col min="4614" max="4614" width="13.5703125" style="1" customWidth="1"/>
    <col min="4615" max="4615" width="11.5703125" style="1" customWidth="1"/>
    <col min="4616" max="4617" width="9.140625" style="1"/>
    <col min="4618" max="4618" width="13.7109375" style="1" customWidth="1"/>
    <col min="4619" max="4619" width="18.140625" style="1" customWidth="1"/>
    <col min="4620" max="4620" width="12.5703125" style="1" customWidth="1"/>
    <col min="4621" max="4621" width="2.7109375" style="1" customWidth="1"/>
    <col min="4622" max="4622" width="10.28515625" style="1" customWidth="1"/>
    <col min="4623" max="4623" width="16.85546875" style="1" customWidth="1"/>
    <col min="4624" max="4624" width="10.42578125" style="1" customWidth="1"/>
    <col min="4625" max="4625" width="11.140625" style="1" customWidth="1"/>
    <col min="4626" max="4631" width="9.140625" style="1"/>
    <col min="4632" max="4632" width="14.7109375" style="1" customWidth="1"/>
    <col min="4633" max="4864" width="9.140625" style="1"/>
    <col min="4865" max="4865" width="3.28515625" style="1" customWidth="1"/>
    <col min="4866" max="4866" width="10.28515625" style="1" customWidth="1"/>
    <col min="4867" max="4867" width="10.85546875" style="1" customWidth="1"/>
    <col min="4868" max="4868" width="17.85546875" style="1" customWidth="1"/>
    <col min="4869" max="4869" width="25.42578125" style="1" customWidth="1"/>
    <col min="4870" max="4870" width="13.5703125" style="1" customWidth="1"/>
    <col min="4871" max="4871" width="11.5703125" style="1" customWidth="1"/>
    <col min="4872" max="4873" width="9.140625" style="1"/>
    <col min="4874" max="4874" width="13.7109375" style="1" customWidth="1"/>
    <col min="4875" max="4875" width="18.140625" style="1" customWidth="1"/>
    <col min="4876" max="4876" width="12.5703125" style="1" customWidth="1"/>
    <col min="4877" max="4877" width="2.7109375" style="1" customWidth="1"/>
    <col min="4878" max="4878" width="10.28515625" style="1" customWidth="1"/>
    <col min="4879" max="4879" width="16.85546875" style="1" customWidth="1"/>
    <col min="4880" max="4880" width="10.42578125" style="1" customWidth="1"/>
    <col min="4881" max="4881" width="11.140625" style="1" customWidth="1"/>
    <col min="4882" max="4887" width="9.140625" style="1"/>
    <col min="4888" max="4888" width="14.7109375" style="1" customWidth="1"/>
    <col min="4889" max="5120" width="9.140625" style="1"/>
    <col min="5121" max="5121" width="3.28515625" style="1" customWidth="1"/>
    <col min="5122" max="5122" width="10.28515625" style="1" customWidth="1"/>
    <col min="5123" max="5123" width="10.85546875" style="1" customWidth="1"/>
    <col min="5124" max="5124" width="17.85546875" style="1" customWidth="1"/>
    <col min="5125" max="5125" width="25.42578125" style="1" customWidth="1"/>
    <col min="5126" max="5126" width="13.5703125" style="1" customWidth="1"/>
    <col min="5127" max="5127" width="11.5703125" style="1" customWidth="1"/>
    <col min="5128" max="5129" width="9.140625" style="1"/>
    <col min="5130" max="5130" width="13.7109375" style="1" customWidth="1"/>
    <col min="5131" max="5131" width="18.140625" style="1" customWidth="1"/>
    <col min="5132" max="5132" width="12.5703125" style="1" customWidth="1"/>
    <col min="5133" max="5133" width="2.7109375" style="1" customWidth="1"/>
    <col min="5134" max="5134" width="10.28515625" style="1" customWidth="1"/>
    <col min="5135" max="5135" width="16.85546875" style="1" customWidth="1"/>
    <col min="5136" max="5136" width="10.42578125" style="1" customWidth="1"/>
    <col min="5137" max="5137" width="11.140625" style="1" customWidth="1"/>
    <col min="5138" max="5143" width="9.140625" style="1"/>
    <col min="5144" max="5144" width="14.7109375" style="1" customWidth="1"/>
    <col min="5145" max="5376" width="9.140625" style="1"/>
    <col min="5377" max="5377" width="3.28515625" style="1" customWidth="1"/>
    <col min="5378" max="5378" width="10.28515625" style="1" customWidth="1"/>
    <col min="5379" max="5379" width="10.85546875" style="1" customWidth="1"/>
    <col min="5380" max="5380" width="17.85546875" style="1" customWidth="1"/>
    <col min="5381" max="5381" width="25.42578125" style="1" customWidth="1"/>
    <col min="5382" max="5382" width="13.5703125" style="1" customWidth="1"/>
    <col min="5383" max="5383" width="11.5703125" style="1" customWidth="1"/>
    <col min="5384" max="5385" width="9.140625" style="1"/>
    <col min="5386" max="5386" width="13.7109375" style="1" customWidth="1"/>
    <col min="5387" max="5387" width="18.140625" style="1" customWidth="1"/>
    <col min="5388" max="5388" width="12.5703125" style="1" customWidth="1"/>
    <col min="5389" max="5389" width="2.7109375" style="1" customWidth="1"/>
    <col min="5390" max="5390" width="10.28515625" style="1" customWidth="1"/>
    <col min="5391" max="5391" width="16.85546875" style="1" customWidth="1"/>
    <col min="5392" max="5392" width="10.42578125" style="1" customWidth="1"/>
    <col min="5393" max="5393" width="11.140625" style="1" customWidth="1"/>
    <col min="5394" max="5399" width="9.140625" style="1"/>
    <col min="5400" max="5400" width="14.7109375" style="1" customWidth="1"/>
    <col min="5401" max="5632" width="9.140625" style="1"/>
    <col min="5633" max="5633" width="3.28515625" style="1" customWidth="1"/>
    <col min="5634" max="5634" width="10.28515625" style="1" customWidth="1"/>
    <col min="5635" max="5635" width="10.85546875" style="1" customWidth="1"/>
    <col min="5636" max="5636" width="17.85546875" style="1" customWidth="1"/>
    <col min="5637" max="5637" width="25.42578125" style="1" customWidth="1"/>
    <col min="5638" max="5638" width="13.5703125" style="1" customWidth="1"/>
    <col min="5639" max="5639" width="11.5703125" style="1" customWidth="1"/>
    <col min="5640" max="5641" width="9.140625" style="1"/>
    <col min="5642" max="5642" width="13.7109375" style="1" customWidth="1"/>
    <col min="5643" max="5643" width="18.140625" style="1" customWidth="1"/>
    <col min="5644" max="5644" width="12.5703125" style="1" customWidth="1"/>
    <col min="5645" max="5645" width="2.7109375" style="1" customWidth="1"/>
    <col min="5646" max="5646" width="10.28515625" style="1" customWidth="1"/>
    <col min="5647" max="5647" width="16.85546875" style="1" customWidth="1"/>
    <col min="5648" max="5648" width="10.42578125" style="1" customWidth="1"/>
    <col min="5649" max="5649" width="11.140625" style="1" customWidth="1"/>
    <col min="5650" max="5655" width="9.140625" style="1"/>
    <col min="5656" max="5656" width="14.7109375" style="1" customWidth="1"/>
    <col min="5657" max="5888" width="9.140625" style="1"/>
    <col min="5889" max="5889" width="3.28515625" style="1" customWidth="1"/>
    <col min="5890" max="5890" width="10.28515625" style="1" customWidth="1"/>
    <col min="5891" max="5891" width="10.85546875" style="1" customWidth="1"/>
    <col min="5892" max="5892" width="17.85546875" style="1" customWidth="1"/>
    <col min="5893" max="5893" width="25.42578125" style="1" customWidth="1"/>
    <col min="5894" max="5894" width="13.5703125" style="1" customWidth="1"/>
    <col min="5895" max="5895" width="11.5703125" style="1" customWidth="1"/>
    <col min="5896" max="5897" width="9.140625" style="1"/>
    <col min="5898" max="5898" width="13.7109375" style="1" customWidth="1"/>
    <col min="5899" max="5899" width="18.140625" style="1" customWidth="1"/>
    <col min="5900" max="5900" width="12.5703125" style="1" customWidth="1"/>
    <col min="5901" max="5901" width="2.7109375" style="1" customWidth="1"/>
    <col min="5902" max="5902" width="10.28515625" style="1" customWidth="1"/>
    <col min="5903" max="5903" width="16.85546875" style="1" customWidth="1"/>
    <col min="5904" max="5904" width="10.42578125" style="1" customWidth="1"/>
    <col min="5905" max="5905" width="11.140625" style="1" customWidth="1"/>
    <col min="5906" max="5911" width="9.140625" style="1"/>
    <col min="5912" max="5912" width="14.7109375" style="1" customWidth="1"/>
    <col min="5913" max="6144" width="9.140625" style="1"/>
    <col min="6145" max="6145" width="3.28515625" style="1" customWidth="1"/>
    <col min="6146" max="6146" width="10.28515625" style="1" customWidth="1"/>
    <col min="6147" max="6147" width="10.85546875" style="1" customWidth="1"/>
    <col min="6148" max="6148" width="17.85546875" style="1" customWidth="1"/>
    <col min="6149" max="6149" width="25.42578125" style="1" customWidth="1"/>
    <col min="6150" max="6150" width="13.5703125" style="1" customWidth="1"/>
    <col min="6151" max="6151" width="11.5703125" style="1" customWidth="1"/>
    <col min="6152" max="6153" width="9.140625" style="1"/>
    <col min="6154" max="6154" width="13.7109375" style="1" customWidth="1"/>
    <col min="6155" max="6155" width="18.140625" style="1" customWidth="1"/>
    <col min="6156" max="6156" width="12.5703125" style="1" customWidth="1"/>
    <col min="6157" max="6157" width="2.7109375" style="1" customWidth="1"/>
    <col min="6158" max="6158" width="10.28515625" style="1" customWidth="1"/>
    <col min="6159" max="6159" width="16.85546875" style="1" customWidth="1"/>
    <col min="6160" max="6160" width="10.42578125" style="1" customWidth="1"/>
    <col min="6161" max="6161" width="11.140625" style="1" customWidth="1"/>
    <col min="6162" max="6167" width="9.140625" style="1"/>
    <col min="6168" max="6168" width="14.7109375" style="1" customWidth="1"/>
    <col min="6169" max="6400" width="9.140625" style="1"/>
    <col min="6401" max="6401" width="3.28515625" style="1" customWidth="1"/>
    <col min="6402" max="6402" width="10.28515625" style="1" customWidth="1"/>
    <col min="6403" max="6403" width="10.85546875" style="1" customWidth="1"/>
    <col min="6404" max="6404" width="17.85546875" style="1" customWidth="1"/>
    <col min="6405" max="6405" width="25.42578125" style="1" customWidth="1"/>
    <col min="6406" max="6406" width="13.5703125" style="1" customWidth="1"/>
    <col min="6407" max="6407" width="11.5703125" style="1" customWidth="1"/>
    <col min="6408" max="6409" width="9.140625" style="1"/>
    <col min="6410" max="6410" width="13.7109375" style="1" customWidth="1"/>
    <col min="6411" max="6411" width="18.140625" style="1" customWidth="1"/>
    <col min="6412" max="6412" width="12.5703125" style="1" customWidth="1"/>
    <col min="6413" max="6413" width="2.7109375" style="1" customWidth="1"/>
    <col min="6414" max="6414" width="10.28515625" style="1" customWidth="1"/>
    <col min="6415" max="6415" width="16.85546875" style="1" customWidth="1"/>
    <col min="6416" max="6416" width="10.42578125" style="1" customWidth="1"/>
    <col min="6417" max="6417" width="11.140625" style="1" customWidth="1"/>
    <col min="6418" max="6423" width="9.140625" style="1"/>
    <col min="6424" max="6424" width="14.7109375" style="1" customWidth="1"/>
    <col min="6425" max="6656" width="9.140625" style="1"/>
    <col min="6657" max="6657" width="3.28515625" style="1" customWidth="1"/>
    <col min="6658" max="6658" width="10.28515625" style="1" customWidth="1"/>
    <col min="6659" max="6659" width="10.85546875" style="1" customWidth="1"/>
    <col min="6660" max="6660" width="17.85546875" style="1" customWidth="1"/>
    <col min="6661" max="6661" width="25.42578125" style="1" customWidth="1"/>
    <col min="6662" max="6662" width="13.5703125" style="1" customWidth="1"/>
    <col min="6663" max="6663" width="11.5703125" style="1" customWidth="1"/>
    <col min="6664" max="6665" width="9.140625" style="1"/>
    <col min="6666" max="6666" width="13.7109375" style="1" customWidth="1"/>
    <col min="6667" max="6667" width="18.140625" style="1" customWidth="1"/>
    <col min="6668" max="6668" width="12.5703125" style="1" customWidth="1"/>
    <col min="6669" max="6669" width="2.7109375" style="1" customWidth="1"/>
    <col min="6670" max="6670" width="10.28515625" style="1" customWidth="1"/>
    <col min="6671" max="6671" width="16.85546875" style="1" customWidth="1"/>
    <col min="6672" max="6672" width="10.42578125" style="1" customWidth="1"/>
    <col min="6673" max="6673" width="11.140625" style="1" customWidth="1"/>
    <col min="6674" max="6679" width="9.140625" style="1"/>
    <col min="6680" max="6680" width="14.7109375" style="1" customWidth="1"/>
    <col min="6681" max="6912" width="9.140625" style="1"/>
    <col min="6913" max="6913" width="3.28515625" style="1" customWidth="1"/>
    <col min="6914" max="6914" width="10.28515625" style="1" customWidth="1"/>
    <col min="6915" max="6915" width="10.85546875" style="1" customWidth="1"/>
    <col min="6916" max="6916" width="17.85546875" style="1" customWidth="1"/>
    <col min="6917" max="6917" width="25.42578125" style="1" customWidth="1"/>
    <col min="6918" max="6918" width="13.5703125" style="1" customWidth="1"/>
    <col min="6919" max="6919" width="11.5703125" style="1" customWidth="1"/>
    <col min="6920" max="6921" width="9.140625" style="1"/>
    <col min="6922" max="6922" width="13.7109375" style="1" customWidth="1"/>
    <col min="6923" max="6923" width="18.140625" style="1" customWidth="1"/>
    <col min="6924" max="6924" width="12.5703125" style="1" customWidth="1"/>
    <col min="6925" max="6925" width="2.7109375" style="1" customWidth="1"/>
    <col min="6926" max="6926" width="10.28515625" style="1" customWidth="1"/>
    <col min="6927" max="6927" width="16.85546875" style="1" customWidth="1"/>
    <col min="6928" max="6928" width="10.42578125" style="1" customWidth="1"/>
    <col min="6929" max="6929" width="11.140625" style="1" customWidth="1"/>
    <col min="6930" max="6935" width="9.140625" style="1"/>
    <col min="6936" max="6936" width="14.7109375" style="1" customWidth="1"/>
    <col min="6937" max="7168" width="9.140625" style="1"/>
    <col min="7169" max="7169" width="3.28515625" style="1" customWidth="1"/>
    <col min="7170" max="7170" width="10.28515625" style="1" customWidth="1"/>
    <col min="7171" max="7171" width="10.85546875" style="1" customWidth="1"/>
    <col min="7172" max="7172" width="17.85546875" style="1" customWidth="1"/>
    <col min="7173" max="7173" width="25.42578125" style="1" customWidth="1"/>
    <col min="7174" max="7174" width="13.5703125" style="1" customWidth="1"/>
    <col min="7175" max="7175" width="11.5703125" style="1" customWidth="1"/>
    <col min="7176" max="7177" width="9.140625" style="1"/>
    <col min="7178" max="7178" width="13.7109375" style="1" customWidth="1"/>
    <col min="7179" max="7179" width="18.140625" style="1" customWidth="1"/>
    <col min="7180" max="7180" width="12.5703125" style="1" customWidth="1"/>
    <col min="7181" max="7181" width="2.7109375" style="1" customWidth="1"/>
    <col min="7182" max="7182" width="10.28515625" style="1" customWidth="1"/>
    <col min="7183" max="7183" width="16.85546875" style="1" customWidth="1"/>
    <col min="7184" max="7184" width="10.42578125" style="1" customWidth="1"/>
    <col min="7185" max="7185" width="11.140625" style="1" customWidth="1"/>
    <col min="7186" max="7191" width="9.140625" style="1"/>
    <col min="7192" max="7192" width="14.7109375" style="1" customWidth="1"/>
    <col min="7193" max="7424" width="9.140625" style="1"/>
    <col min="7425" max="7425" width="3.28515625" style="1" customWidth="1"/>
    <col min="7426" max="7426" width="10.28515625" style="1" customWidth="1"/>
    <col min="7427" max="7427" width="10.85546875" style="1" customWidth="1"/>
    <col min="7428" max="7428" width="17.85546875" style="1" customWidth="1"/>
    <col min="7429" max="7429" width="25.42578125" style="1" customWidth="1"/>
    <col min="7430" max="7430" width="13.5703125" style="1" customWidth="1"/>
    <col min="7431" max="7431" width="11.5703125" style="1" customWidth="1"/>
    <col min="7432" max="7433" width="9.140625" style="1"/>
    <col min="7434" max="7434" width="13.7109375" style="1" customWidth="1"/>
    <col min="7435" max="7435" width="18.140625" style="1" customWidth="1"/>
    <col min="7436" max="7436" width="12.5703125" style="1" customWidth="1"/>
    <col min="7437" max="7437" width="2.7109375" style="1" customWidth="1"/>
    <col min="7438" max="7438" width="10.28515625" style="1" customWidth="1"/>
    <col min="7439" max="7439" width="16.85546875" style="1" customWidth="1"/>
    <col min="7440" max="7440" width="10.42578125" style="1" customWidth="1"/>
    <col min="7441" max="7441" width="11.140625" style="1" customWidth="1"/>
    <col min="7442" max="7447" width="9.140625" style="1"/>
    <col min="7448" max="7448" width="14.7109375" style="1" customWidth="1"/>
    <col min="7449" max="7680" width="9.140625" style="1"/>
    <col min="7681" max="7681" width="3.28515625" style="1" customWidth="1"/>
    <col min="7682" max="7682" width="10.28515625" style="1" customWidth="1"/>
    <col min="7683" max="7683" width="10.85546875" style="1" customWidth="1"/>
    <col min="7684" max="7684" width="17.85546875" style="1" customWidth="1"/>
    <col min="7685" max="7685" width="25.42578125" style="1" customWidth="1"/>
    <col min="7686" max="7686" width="13.5703125" style="1" customWidth="1"/>
    <col min="7687" max="7687" width="11.5703125" style="1" customWidth="1"/>
    <col min="7688" max="7689" width="9.140625" style="1"/>
    <col min="7690" max="7690" width="13.7109375" style="1" customWidth="1"/>
    <col min="7691" max="7691" width="18.140625" style="1" customWidth="1"/>
    <col min="7692" max="7692" width="12.5703125" style="1" customWidth="1"/>
    <col min="7693" max="7693" width="2.7109375" style="1" customWidth="1"/>
    <col min="7694" max="7694" width="10.28515625" style="1" customWidth="1"/>
    <col min="7695" max="7695" width="16.85546875" style="1" customWidth="1"/>
    <col min="7696" max="7696" width="10.42578125" style="1" customWidth="1"/>
    <col min="7697" max="7697" width="11.140625" style="1" customWidth="1"/>
    <col min="7698" max="7703" width="9.140625" style="1"/>
    <col min="7704" max="7704" width="14.7109375" style="1" customWidth="1"/>
    <col min="7705" max="7936" width="9.140625" style="1"/>
    <col min="7937" max="7937" width="3.28515625" style="1" customWidth="1"/>
    <col min="7938" max="7938" width="10.28515625" style="1" customWidth="1"/>
    <col min="7939" max="7939" width="10.85546875" style="1" customWidth="1"/>
    <col min="7940" max="7940" width="17.85546875" style="1" customWidth="1"/>
    <col min="7941" max="7941" width="25.42578125" style="1" customWidth="1"/>
    <col min="7942" max="7942" width="13.5703125" style="1" customWidth="1"/>
    <col min="7943" max="7943" width="11.5703125" style="1" customWidth="1"/>
    <col min="7944" max="7945" width="9.140625" style="1"/>
    <col min="7946" max="7946" width="13.7109375" style="1" customWidth="1"/>
    <col min="7947" max="7947" width="18.140625" style="1" customWidth="1"/>
    <col min="7948" max="7948" width="12.5703125" style="1" customWidth="1"/>
    <col min="7949" max="7949" width="2.7109375" style="1" customWidth="1"/>
    <col min="7950" max="7950" width="10.28515625" style="1" customWidth="1"/>
    <col min="7951" max="7951" width="16.85546875" style="1" customWidth="1"/>
    <col min="7952" max="7952" width="10.42578125" style="1" customWidth="1"/>
    <col min="7953" max="7953" width="11.140625" style="1" customWidth="1"/>
    <col min="7954" max="7959" width="9.140625" style="1"/>
    <col min="7960" max="7960" width="14.7109375" style="1" customWidth="1"/>
    <col min="7961" max="8192" width="9.140625" style="1"/>
    <col min="8193" max="8193" width="3.28515625" style="1" customWidth="1"/>
    <col min="8194" max="8194" width="10.28515625" style="1" customWidth="1"/>
    <col min="8195" max="8195" width="10.85546875" style="1" customWidth="1"/>
    <col min="8196" max="8196" width="17.85546875" style="1" customWidth="1"/>
    <col min="8197" max="8197" width="25.42578125" style="1" customWidth="1"/>
    <col min="8198" max="8198" width="13.5703125" style="1" customWidth="1"/>
    <col min="8199" max="8199" width="11.5703125" style="1" customWidth="1"/>
    <col min="8200" max="8201" width="9.140625" style="1"/>
    <col min="8202" max="8202" width="13.7109375" style="1" customWidth="1"/>
    <col min="8203" max="8203" width="18.140625" style="1" customWidth="1"/>
    <col min="8204" max="8204" width="12.5703125" style="1" customWidth="1"/>
    <col min="8205" max="8205" width="2.7109375" style="1" customWidth="1"/>
    <col min="8206" max="8206" width="10.28515625" style="1" customWidth="1"/>
    <col min="8207" max="8207" width="16.85546875" style="1" customWidth="1"/>
    <col min="8208" max="8208" width="10.42578125" style="1" customWidth="1"/>
    <col min="8209" max="8209" width="11.140625" style="1" customWidth="1"/>
    <col min="8210" max="8215" width="9.140625" style="1"/>
    <col min="8216" max="8216" width="14.7109375" style="1" customWidth="1"/>
    <col min="8217" max="8448" width="9.140625" style="1"/>
    <col min="8449" max="8449" width="3.28515625" style="1" customWidth="1"/>
    <col min="8450" max="8450" width="10.28515625" style="1" customWidth="1"/>
    <col min="8451" max="8451" width="10.85546875" style="1" customWidth="1"/>
    <col min="8452" max="8452" width="17.85546875" style="1" customWidth="1"/>
    <col min="8453" max="8453" width="25.42578125" style="1" customWidth="1"/>
    <col min="8454" max="8454" width="13.5703125" style="1" customWidth="1"/>
    <col min="8455" max="8455" width="11.5703125" style="1" customWidth="1"/>
    <col min="8456" max="8457" width="9.140625" style="1"/>
    <col min="8458" max="8458" width="13.7109375" style="1" customWidth="1"/>
    <col min="8459" max="8459" width="18.140625" style="1" customWidth="1"/>
    <col min="8460" max="8460" width="12.5703125" style="1" customWidth="1"/>
    <col min="8461" max="8461" width="2.7109375" style="1" customWidth="1"/>
    <col min="8462" max="8462" width="10.28515625" style="1" customWidth="1"/>
    <col min="8463" max="8463" width="16.85546875" style="1" customWidth="1"/>
    <col min="8464" max="8464" width="10.42578125" style="1" customWidth="1"/>
    <col min="8465" max="8465" width="11.140625" style="1" customWidth="1"/>
    <col min="8466" max="8471" width="9.140625" style="1"/>
    <col min="8472" max="8472" width="14.7109375" style="1" customWidth="1"/>
    <col min="8473" max="8704" width="9.140625" style="1"/>
    <col min="8705" max="8705" width="3.28515625" style="1" customWidth="1"/>
    <col min="8706" max="8706" width="10.28515625" style="1" customWidth="1"/>
    <col min="8707" max="8707" width="10.85546875" style="1" customWidth="1"/>
    <col min="8708" max="8708" width="17.85546875" style="1" customWidth="1"/>
    <col min="8709" max="8709" width="25.42578125" style="1" customWidth="1"/>
    <col min="8710" max="8710" width="13.5703125" style="1" customWidth="1"/>
    <col min="8711" max="8711" width="11.5703125" style="1" customWidth="1"/>
    <col min="8712" max="8713" width="9.140625" style="1"/>
    <col min="8714" max="8714" width="13.7109375" style="1" customWidth="1"/>
    <col min="8715" max="8715" width="18.140625" style="1" customWidth="1"/>
    <col min="8716" max="8716" width="12.5703125" style="1" customWidth="1"/>
    <col min="8717" max="8717" width="2.7109375" style="1" customWidth="1"/>
    <col min="8718" max="8718" width="10.28515625" style="1" customWidth="1"/>
    <col min="8719" max="8719" width="16.85546875" style="1" customWidth="1"/>
    <col min="8720" max="8720" width="10.42578125" style="1" customWidth="1"/>
    <col min="8721" max="8721" width="11.140625" style="1" customWidth="1"/>
    <col min="8722" max="8727" width="9.140625" style="1"/>
    <col min="8728" max="8728" width="14.7109375" style="1" customWidth="1"/>
    <col min="8729" max="8960" width="9.140625" style="1"/>
    <col min="8961" max="8961" width="3.28515625" style="1" customWidth="1"/>
    <col min="8962" max="8962" width="10.28515625" style="1" customWidth="1"/>
    <col min="8963" max="8963" width="10.85546875" style="1" customWidth="1"/>
    <col min="8964" max="8964" width="17.85546875" style="1" customWidth="1"/>
    <col min="8965" max="8965" width="25.42578125" style="1" customWidth="1"/>
    <col min="8966" max="8966" width="13.5703125" style="1" customWidth="1"/>
    <col min="8967" max="8967" width="11.5703125" style="1" customWidth="1"/>
    <col min="8968" max="8969" width="9.140625" style="1"/>
    <col min="8970" max="8970" width="13.7109375" style="1" customWidth="1"/>
    <col min="8971" max="8971" width="18.140625" style="1" customWidth="1"/>
    <col min="8972" max="8972" width="12.5703125" style="1" customWidth="1"/>
    <col min="8973" max="8973" width="2.7109375" style="1" customWidth="1"/>
    <col min="8974" max="8974" width="10.28515625" style="1" customWidth="1"/>
    <col min="8975" max="8975" width="16.85546875" style="1" customWidth="1"/>
    <col min="8976" max="8976" width="10.42578125" style="1" customWidth="1"/>
    <col min="8977" max="8977" width="11.140625" style="1" customWidth="1"/>
    <col min="8978" max="8983" width="9.140625" style="1"/>
    <col min="8984" max="8984" width="14.7109375" style="1" customWidth="1"/>
    <col min="8985" max="9216" width="9.140625" style="1"/>
    <col min="9217" max="9217" width="3.28515625" style="1" customWidth="1"/>
    <col min="9218" max="9218" width="10.28515625" style="1" customWidth="1"/>
    <col min="9219" max="9219" width="10.85546875" style="1" customWidth="1"/>
    <col min="9220" max="9220" width="17.85546875" style="1" customWidth="1"/>
    <col min="9221" max="9221" width="25.42578125" style="1" customWidth="1"/>
    <col min="9222" max="9222" width="13.5703125" style="1" customWidth="1"/>
    <col min="9223" max="9223" width="11.5703125" style="1" customWidth="1"/>
    <col min="9224" max="9225" width="9.140625" style="1"/>
    <col min="9226" max="9226" width="13.7109375" style="1" customWidth="1"/>
    <col min="9227" max="9227" width="18.140625" style="1" customWidth="1"/>
    <col min="9228" max="9228" width="12.5703125" style="1" customWidth="1"/>
    <col min="9229" max="9229" width="2.7109375" style="1" customWidth="1"/>
    <col min="9230" max="9230" width="10.28515625" style="1" customWidth="1"/>
    <col min="9231" max="9231" width="16.85546875" style="1" customWidth="1"/>
    <col min="9232" max="9232" width="10.42578125" style="1" customWidth="1"/>
    <col min="9233" max="9233" width="11.140625" style="1" customWidth="1"/>
    <col min="9234" max="9239" width="9.140625" style="1"/>
    <col min="9240" max="9240" width="14.7109375" style="1" customWidth="1"/>
    <col min="9241" max="9472" width="9.140625" style="1"/>
    <col min="9473" max="9473" width="3.28515625" style="1" customWidth="1"/>
    <col min="9474" max="9474" width="10.28515625" style="1" customWidth="1"/>
    <col min="9475" max="9475" width="10.85546875" style="1" customWidth="1"/>
    <col min="9476" max="9476" width="17.85546875" style="1" customWidth="1"/>
    <col min="9477" max="9477" width="25.42578125" style="1" customWidth="1"/>
    <col min="9478" max="9478" width="13.5703125" style="1" customWidth="1"/>
    <col min="9479" max="9479" width="11.5703125" style="1" customWidth="1"/>
    <col min="9480" max="9481" width="9.140625" style="1"/>
    <col min="9482" max="9482" width="13.7109375" style="1" customWidth="1"/>
    <col min="9483" max="9483" width="18.140625" style="1" customWidth="1"/>
    <col min="9484" max="9484" width="12.5703125" style="1" customWidth="1"/>
    <col min="9485" max="9485" width="2.7109375" style="1" customWidth="1"/>
    <col min="9486" max="9486" width="10.28515625" style="1" customWidth="1"/>
    <col min="9487" max="9487" width="16.85546875" style="1" customWidth="1"/>
    <col min="9488" max="9488" width="10.42578125" style="1" customWidth="1"/>
    <col min="9489" max="9489" width="11.140625" style="1" customWidth="1"/>
    <col min="9490" max="9495" width="9.140625" style="1"/>
    <col min="9496" max="9496" width="14.7109375" style="1" customWidth="1"/>
    <col min="9497" max="9728" width="9.140625" style="1"/>
    <col min="9729" max="9729" width="3.28515625" style="1" customWidth="1"/>
    <col min="9730" max="9730" width="10.28515625" style="1" customWidth="1"/>
    <col min="9731" max="9731" width="10.85546875" style="1" customWidth="1"/>
    <col min="9732" max="9732" width="17.85546875" style="1" customWidth="1"/>
    <col min="9733" max="9733" width="25.42578125" style="1" customWidth="1"/>
    <col min="9734" max="9734" width="13.5703125" style="1" customWidth="1"/>
    <col min="9735" max="9735" width="11.5703125" style="1" customWidth="1"/>
    <col min="9736" max="9737" width="9.140625" style="1"/>
    <col min="9738" max="9738" width="13.7109375" style="1" customWidth="1"/>
    <col min="9739" max="9739" width="18.140625" style="1" customWidth="1"/>
    <col min="9740" max="9740" width="12.5703125" style="1" customWidth="1"/>
    <col min="9741" max="9741" width="2.7109375" style="1" customWidth="1"/>
    <col min="9742" max="9742" width="10.28515625" style="1" customWidth="1"/>
    <col min="9743" max="9743" width="16.85546875" style="1" customWidth="1"/>
    <col min="9744" max="9744" width="10.42578125" style="1" customWidth="1"/>
    <col min="9745" max="9745" width="11.140625" style="1" customWidth="1"/>
    <col min="9746" max="9751" width="9.140625" style="1"/>
    <col min="9752" max="9752" width="14.7109375" style="1" customWidth="1"/>
    <col min="9753" max="9984" width="9.140625" style="1"/>
    <col min="9985" max="9985" width="3.28515625" style="1" customWidth="1"/>
    <col min="9986" max="9986" width="10.28515625" style="1" customWidth="1"/>
    <col min="9987" max="9987" width="10.85546875" style="1" customWidth="1"/>
    <col min="9988" max="9988" width="17.85546875" style="1" customWidth="1"/>
    <col min="9989" max="9989" width="25.42578125" style="1" customWidth="1"/>
    <col min="9990" max="9990" width="13.5703125" style="1" customWidth="1"/>
    <col min="9991" max="9991" width="11.5703125" style="1" customWidth="1"/>
    <col min="9992" max="9993" width="9.140625" style="1"/>
    <col min="9994" max="9994" width="13.7109375" style="1" customWidth="1"/>
    <col min="9995" max="9995" width="18.140625" style="1" customWidth="1"/>
    <col min="9996" max="9996" width="12.5703125" style="1" customWidth="1"/>
    <col min="9997" max="9997" width="2.7109375" style="1" customWidth="1"/>
    <col min="9998" max="9998" width="10.28515625" style="1" customWidth="1"/>
    <col min="9999" max="9999" width="16.85546875" style="1" customWidth="1"/>
    <col min="10000" max="10000" width="10.42578125" style="1" customWidth="1"/>
    <col min="10001" max="10001" width="11.140625" style="1" customWidth="1"/>
    <col min="10002" max="10007" width="9.140625" style="1"/>
    <col min="10008" max="10008" width="14.7109375" style="1" customWidth="1"/>
    <col min="10009" max="10240" width="9.140625" style="1"/>
    <col min="10241" max="10241" width="3.28515625" style="1" customWidth="1"/>
    <col min="10242" max="10242" width="10.28515625" style="1" customWidth="1"/>
    <col min="10243" max="10243" width="10.85546875" style="1" customWidth="1"/>
    <col min="10244" max="10244" width="17.85546875" style="1" customWidth="1"/>
    <col min="10245" max="10245" width="25.42578125" style="1" customWidth="1"/>
    <col min="10246" max="10246" width="13.5703125" style="1" customWidth="1"/>
    <col min="10247" max="10247" width="11.5703125" style="1" customWidth="1"/>
    <col min="10248" max="10249" width="9.140625" style="1"/>
    <col min="10250" max="10250" width="13.7109375" style="1" customWidth="1"/>
    <col min="10251" max="10251" width="18.140625" style="1" customWidth="1"/>
    <col min="10252" max="10252" width="12.5703125" style="1" customWidth="1"/>
    <col min="10253" max="10253" width="2.7109375" style="1" customWidth="1"/>
    <col min="10254" max="10254" width="10.28515625" style="1" customWidth="1"/>
    <col min="10255" max="10255" width="16.85546875" style="1" customWidth="1"/>
    <col min="10256" max="10256" width="10.42578125" style="1" customWidth="1"/>
    <col min="10257" max="10257" width="11.140625" style="1" customWidth="1"/>
    <col min="10258" max="10263" width="9.140625" style="1"/>
    <col min="10264" max="10264" width="14.7109375" style="1" customWidth="1"/>
    <col min="10265" max="10496" width="9.140625" style="1"/>
    <col min="10497" max="10497" width="3.28515625" style="1" customWidth="1"/>
    <col min="10498" max="10498" width="10.28515625" style="1" customWidth="1"/>
    <col min="10499" max="10499" width="10.85546875" style="1" customWidth="1"/>
    <col min="10500" max="10500" width="17.85546875" style="1" customWidth="1"/>
    <col min="10501" max="10501" width="25.42578125" style="1" customWidth="1"/>
    <col min="10502" max="10502" width="13.5703125" style="1" customWidth="1"/>
    <col min="10503" max="10503" width="11.5703125" style="1" customWidth="1"/>
    <col min="10504" max="10505" width="9.140625" style="1"/>
    <col min="10506" max="10506" width="13.7109375" style="1" customWidth="1"/>
    <col min="10507" max="10507" width="18.140625" style="1" customWidth="1"/>
    <col min="10508" max="10508" width="12.5703125" style="1" customWidth="1"/>
    <col min="10509" max="10509" width="2.7109375" style="1" customWidth="1"/>
    <col min="10510" max="10510" width="10.28515625" style="1" customWidth="1"/>
    <col min="10511" max="10511" width="16.85546875" style="1" customWidth="1"/>
    <col min="10512" max="10512" width="10.42578125" style="1" customWidth="1"/>
    <col min="10513" max="10513" width="11.140625" style="1" customWidth="1"/>
    <col min="10514" max="10519" width="9.140625" style="1"/>
    <col min="10520" max="10520" width="14.7109375" style="1" customWidth="1"/>
    <col min="10521" max="10752" width="9.140625" style="1"/>
    <col min="10753" max="10753" width="3.28515625" style="1" customWidth="1"/>
    <col min="10754" max="10754" width="10.28515625" style="1" customWidth="1"/>
    <col min="10755" max="10755" width="10.85546875" style="1" customWidth="1"/>
    <col min="10756" max="10756" width="17.85546875" style="1" customWidth="1"/>
    <col min="10757" max="10757" width="25.42578125" style="1" customWidth="1"/>
    <col min="10758" max="10758" width="13.5703125" style="1" customWidth="1"/>
    <col min="10759" max="10759" width="11.5703125" style="1" customWidth="1"/>
    <col min="10760" max="10761" width="9.140625" style="1"/>
    <col min="10762" max="10762" width="13.7109375" style="1" customWidth="1"/>
    <col min="10763" max="10763" width="18.140625" style="1" customWidth="1"/>
    <col min="10764" max="10764" width="12.5703125" style="1" customWidth="1"/>
    <col min="10765" max="10765" width="2.7109375" style="1" customWidth="1"/>
    <col min="10766" max="10766" width="10.28515625" style="1" customWidth="1"/>
    <col min="10767" max="10767" width="16.85546875" style="1" customWidth="1"/>
    <col min="10768" max="10768" width="10.42578125" style="1" customWidth="1"/>
    <col min="10769" max="10769" width="11.140625" style="1" customWidth="1"/>
    <col min="10770" max="10775" width="9.140625" style="1"/>
    <col min="10776" max="10776" width="14.7109375" style="1" customWidth="1"/>
    <col min="10777" max="11008" width="9.140625" style="1"/>
    <col min="11009" max="11009" width="3.28515625" style="1" customWidth="1"/>
    <col min="11010" max="11010" width="10.28515625" style="1" customWidth="1"/>
    <col min="11011" max="11011" width="10.85546875" style="1" customWidth="1"/>
    <col min="11012" max="11012" width="17.85546875" style="1" customWidth="1"/>
    <col min="11013" max="11013" width="25.42578125" style="1" customWidth="1"/>
    <col min="11014" max="11014" width="13.5703125" style="1" customWidth="1"/>
    <col min="11015" max="11015" width="11.5703125" style="1" customWidth="1"/>
    <col min="11016" max="11017" width="9.140625" style="1"/>
    <col min="11018" max="11018" width="13.7109375" style="1" customWidth="1"/>
    <col min="11019" max="11019" width="18.140625" style="1" customWidth="1"/>
    <col min="11020" max="11020" width="12.5703125" style="1" customWidth="1"/>
    <col min="11021" max="11021" width="2.7109375" style="1" customWidth="1"/>
    <col min="11022" max="11022" width="10.28515625" style="1" customWidth="1"/>
    <col min="11023" max="11023" width="16.85546875" style="1" customWidth="1"/>
    <col min="11024" max="11024" width="10.42578125" style="1" customWidth="1"/>
    <col min="11025" max="11025" width="11.140625" style="1" customWidth="1"/>
    <col min="11026" max="11031" width="9.140625" style="1"/>
    <col min="11032" max="11032" width="14.7109375" style="1" customWidth="1"/>
    <col min="11033" max="11264" width="9.140625" style="1"/>
    <col min="11265" max="11265" width="3.28515625" style="1" customWidth="1"/>
    <col min="11266" max="11266" width="10.28515625" style="1" customWidth="1"/>
    <col min="11267" max="11267" width="10.85546875" style="1" customWidth="1"/>
    <col min="11268" max="11268" width="17.85546875" style="1" customWidth="1"/>
    <col min="11269" max="11269" width="25.42578125" style="1" customWidth="1"/>
    <col min="11270" max="11270" width="13.5703125" style="1" customWidth="1"/>
    <col min="11271" max="11271" width="11.5703125" style="1" customWidth="1"/>
    <col min="11272" max="11273" width="9.140625" style="1"/>
    <col min="11274" max="11274" width="13.7109375" style="1" customWidth="1"/>
    <col min="11275" max="11275" width="18.140625" style="1" customWidth="1"/>
    <col min="11276" max="11276" width="12.5703125" style="1" customWidth="1"/>
    <col min="11277" max="11277" width="2.7109375" style="1" customWidth="1"/>
    <col min="11278" max="11278" width="10.28515625" style="1" customWidth="1"/>
    <col min="11279" max="11279" width="16.85546875" style="1" customWidth="1"/>
    <col min="11280" max="11280" width="10.42578125" style="1" customWidth="1"/>
    <col min="11281" max="11281" width="11.140625" style="1" customWidth="1"/>
    <col min="11282" max="11287" width="9.140625" style="1"/>
    <col min="11288" max="11288" width="14.7109375" style="1" customWidth="1"/>
    <col min="11289" max="11520" width="9.140625" style="1"/>
    <col min="11521" max="11521" width="3.28515625" style="1" customWidth="1"/>
    <col min="11522" max="11522" width="10.28515625" style="1" customWidth="1"/>
    <col min="11523" max="11523" width="10.85546875" style="1" customWidth="1"/>
    <col min="11524" max="11524" width="17.85546875" style="1" customWidth="1"/>
    <col min="11525" max="11525" width="25.42578125" style="1" customWidth="1"/>
    <col min="11526" max="11526" width="13.5703125" style="1" customWidth="1"/>
    <col min="11527" max="11527" width="11.5703125" style="1" customWidth="1"/>
    <col min="11528" max="11529" width="9.140625" style="1"/>
    <col min="11530" max="11530" width="13.7109375" style="1" customWidth="1"/>
    <col min="11531" max="11531" width="18.140625" style="1" customWidth="1"/>
    <col min="11532" max="11532" width="12.5703125" style="1" customWidth="1"/>
    <col min="11533" max="11533" width="2.7109375" style="1" customWidth="1"/>
    <col min="11534" max="11534" width="10.28515625" style="1" customWidth="1"/>
    <col min="11535" max="11535" width="16.85546875" style="1" customWidth="1"/>
    <col min="11536" max="11536" width="10.42578125" style="1" customWidth="1"/>
    <col min="11537" max="11537" width="11.140625" style="1" customWidth="1"/>
    <col min="11538" max="11543" width="9.140625" style="1"/>
    <col min="11544" max="11544" width="14.7109375" style="1" customWidth="1"/>
    <col min="11545" max="11776" width="9.140625" style="1"/>
    <col min="11777" max="11777" width="3.28515625" style="1" customWidth="1"/>
    <col min="11778" max="11778" width="10.28515625" style="1" customWidth="1"/>
    <col min="11779" max="11779" width="10.85546875" style="1" customWidth="1"/>
    <col min="11780" max="11780" width="17.85546875" style="1" customWidth="1"/>
    <col min="11781" max="11781" width="25.42578125" style="1" customWidth="1"/>
    <col min="11782" max="11782" width="13.5703125" style="1" customWidth="1"/>
    <col min="11783" max="11783" width="11.5703125" style="1" customWidth="1"/>
    <col min="11784" max="11785" width="9.140625" style="1"/>
    <col min="11786" max="11786" width="13.7109375" style="1" customWidth="1"/>
    <col min="11787" max="11787" width="18.140625" style="1" customWidth="1"/>
    <col min="11788" max="11788" width="12.5703125" style="1" customWidth="1"/>
    <col min="11789" max="11789" width="2.7109375" style="1" customWidth="1"/>
    <col min="11790" max="11790" width="10.28515625" style="1" customWidth="1"/>
    <col min="11791" max="11791" width="16.85546875" style="1" customWidth="1"/>
    <col min="11792" max="11792" width="10.42578125" style="1" customWidth="1"/>
    <col min="11793" max="11793" width="11.140625" style="1" customWidth="1"/>
    <col min="11794" max="11799" width="9.140625" style="1"/>
    <col min="11800" max="11800" width="14.7109375" style="1" customWidth="1"/>
    <col min="11801" max="12032" width="9.140625" style="1"/>
    <col min="12033" max="12033" width="3.28515625" style="1" customWidth="1"/>
    <col min="12034" max="12034" width="10.28515625" style="1" customWidth="1"/>
    <col min="12035" max="12035" width="10.85546875" style="1" customWidth="1"/>
    <col min="12036" max="12036" width="17.85546875" style="1" customWidth="1"/>
    <col min="12037" max="12037" width="25.42578125" style="1" customWidth="1"/>
    <col min="12038" max="12038" width="13.5703125" style="1" customWidth="1"/>
    <col min="12039" max="12039" width="11.5703125" style="1" customWidth="1"/>
    <col min="12040" max="12041" width="9.140625" style="1"/>
    <col min="12042" max="12042" width="13.7109375" style="1" customWidth="1"/>
    <col min="12043" max="12043" width="18.140625" style="1" customWidth="1"/>
    <col min="12044" max="12044" width="12.5703125" style="1" customWidth="1"/>
    <col min="12045" max="12045" width="2.7109375" style="1" customWidth="1"/>
    <col min="12046" max="12046" width="10.28515625" style="1" customWidth="1"/>
    <col min="12047" max="12047" width="16.85546875" style="1" customWidth="1"/>
    <col min="12048" max="12048" width="10.42578125" style="1" customWidth="1"/>
    <col min="12049" max="12049" width="11.140625" style="1" customWidth="1"/>
    <col min="12050" max="12055" width="9.140625" style="1"/>
    <col min="12056" max="12056" width="14.7109375" style="1" customWidth="1"/>
    <col min="12057" max="12288" width="9.140625" style="1"/>
    <col min="12289" max="12289" width="3.28515625" style="1" customWidth="1"/>
    <col min="12290" max="12290" width="10.28515625" style="1" customWidth="1"/>
    <col min="12291" max="12291" width="10.85546875" style="1" customWidth="1"/>
    <col min="12292" max="12292" width="17.85546875" style="1" customWidth="1"/>
    <col min="12293" max="12293" width="25.42578125" style="1" customWidth="1"/>
    <col min="12294" max="12294" width="13.5703125" style="1" customWidth="1"/>
    <col min="12295" max="12295" width="11.5703125" style="1" customWidth="1"/>
    <col min="12296" max="12297" width="9.140625" style="1"/>
    <col min="12298" max="12298" width="13.7109375" style="1" customWidth="1"/>
    <col min="12299" max="12299" width="18.140625" style="1" customWidth="1"/>
    <col min="12300" max="12300" width="12.5703125" style="1" customWidth="1"/>
    <col min="12301" max="12301" width="2.7109375" style="1" customWidth="1"/>
    <col min="12302" max="12302" width="10.28515625" style="1" customWidth="1"/>
    <col min="12303" max="12303" width="16.85546875" style="1" customWidth="1"/>
    <col min="12304" max="12304" width="10.42578125" style="1" customWidth="1"/>
    <col min="12305" max="12305" width="11.140625" style="1" customWidth="1"/>
    <col min="12306" max="12311" width="9.140625" style="1"/>
    <col min="12312" max="12312" width="14.7109375" style="1" customWidth="1"/>
    <col min="12313" max="12544" width="9.140625" style="1"/>
    <col min="12545" max="12545" width="3.28515625" style="1" customWidth="1"/>
    <col min="12546" max="12546" width="10.28515625" style="1" customWidth="1"/>
    <col min="12547" max="12547" width="10.85546875" style="1" customWidth="1"/>
    <col min="12548" max="12548" width="17.85546875" style="1" customWidth="1"/>
    <col min="12549" max="12549" width="25.42578125" style="1" customWidth="1"/>
    <col min="12550" max="12550" width="13.5703125" style="1" customWidth="1"/>
    <col min="12551" max="12551" width="11.5703125" style="1" customWidth="1"/>
    <col min="12552" max="12553" width="9.140625" style="1"/>
    <col min="12554" max="12554" width="13.7109375" style="1" customWidth="1"/>
    <col min="12555" max="12555" width="18.140625" style="1" customWidth="1"/>
    <col min="12556" max="12556" width="12.5703125" style="1" customWidth="1"/>
    <col min="12557" max="12557" width="2.7109375" style="1" customWidth="1"/>
    <col min="12558" max="12558" width="10.28515625" style="1" customWidth="1"/>
    <col min="12559" max="12559" width="16.85546875" style="1" customWidth="1"/>
    <col min="12560" max="12560" width="10.42578125" style="1" customWidth="1"/>
    <col min="12561" max="12561" width="11.140625" style="1" customWidth="1"/>
    <col min="12562" max="12567" width="9.140625" style="1"/>
    <col min="12568" max="12568" width="14.7109375" style="1" customWidth="1"/>
    <col min="12569" max="12800" width="9.140625" style="1"/>
    <col min="12801" max="12801" width="3.28515625" style="1" customWidth="1"/>
    <col min="12802" max="12802" width="10.28515625" style="1" customWidth="1"/>
    <col min="12803" max="12803" width="10.85546875" style="1" customWidth="1"/>
    <col min="12804" max="12804" width="17.85546875" style="1" customWidth="1"/>
    <col min="12805" max="12805" width="25.42578125" style="1" customWidth="1"/>
    <col min="12806" max="12806" width="13.5703125" style="1" customWidth="1"/>
    <col min="12807" max="12807" width="11.5703125" style="1" customWidth="1"/>
    <col min="12808" max="12809" width="9.140625" style="1"/>
    <col min="12810" max="12810" width="13.7109375" style="1" customWidth="1"/>
    <col min="12811" max="12811" width="18.140625" style="1" customWidth="1"/>
    <col min="12812" max="12812" width="12.5703125" style="1" customWidth="1"/>
    <col min="12813" max="12813" width="2.7109375" style="1" customWidth="1"/>
    <col min="12814" max="12814" width="10.28515625" style="1" customWidth="1"/>
    <col min="12815" max="12815" width="16.85546875" style="1" customWidth="1"/>
    <col min="12816" max="12816" width="10.42578125" style="1" customWidth="1"/>
    <col min="12817" max="12817" width="11.140625" style="1" customWidth="1"/>
    <col min="12818" max="12823" width="9.140625" style="1"/>
    <col min="12824" max="12824" width="14.7109375" style="1" customWidth="1"/>
    <col min="12825" max="13056" width="9.140625" style="1"/>
    <col min="13057" max="13057" width="3.28515625" style="1" customWidth="1"/>
    <col min="13058" max="13058" width="10.28515625" style="1" customWidth="1"/>
    <col min="13059" max="13059" width="10.85546875" style="1" customWidth="1"/>
    <col min="13060" max="13060" width="17.85546875" style="1" customWidth="1"/>
    <col min="13061" max="13061" width="25.42578125" style="1" customWidth="1"/>
    <col min="13062" max="13062" width="13.5703125" style="1" customWidth="1"/>
    <col min="13063" max="13063" width="11.5703125" style="1" customWidth="1"/>
    <col min="13064" max="13065" width="9.140625" style="1"/>
    <col min="13066" max="13066" width="13.7109375" style="1" customWidth="1"/>
    <col min="13067" max="13067" width="18.140625" style="1" customWidth="1"/>
    <col min="13068" max="13068" width="12.5703125" style="1" customWidth="1"/>
    <col min="13069" max="13069" width="2.7109375" style="1" customWidth="1"/>
    <col min="13070" max="13070" width="10.28515625" style="1" customWidth="1"/>
    <col min="13071" max="13071" width="16.85546875" style="1" customWidth="1"/>
    <col min="13072" max="13072" width="10.42578125" style="1" customWidth="1"/>
    <col min="13073" max="13073" width="11.140625" style="1" customWidth="1"/>
    <col min="13074" max="13079" width="9.140625" style="1"/>
    <col min="13080" max="13080" width="14.7109375" style="1" customWidth="1"/>
    <col min="13081" max="13312" width="9.140625" style="1"/>
    <col min="13313" max="13313" width="3.28515625" style="1" customWidth="1"/>
    <col min="13314" max="13314" width="10.28515625" style="1" customWidth="1"/>
    <col min="13315" max="13315" width="10.85546875" style="1" customWidth="1"/>
    <col min="13316" max="13316" width="17.85546875" style="1" customWidth="1"/>
    <col min="13317" max="13317" width="25.42578125" style="1" customWidth="1"/>
    <col min="13318" max="13318" width="13.5703125" style="1" customWidth="1"/>
    <col min="13319" max="13319" width="11.5703125" style="1" customWidth="1"/>
    <col min="13320" max="13321" width="9.140625" style="1"/>
    <col min="13322" max="13322" width="13.7109375" style="1" customWidth="1"/>
    <col min="13323" max="13323" width="18.140625" style="1" customWidth="1"/>
    <col min="13324" max="13324" width="12.5703125" style="1" customWidth="1"/>
    <col min="13325" max="13325" width="2.7109375" style="1" customWidth="1"/>
    <col min="13326" max="13326" width="10.28515625" style="1" customWidth="1"/>
    <col min="13327" max="13327" width="16.85546875" style="1" customWidth="1"/>
    <col min="13328" max="13328" width="10.42578125" style="1" customWidth="1"/>
    <col min="13329" max="13329" width="11.140625" style="1" customWidth="1"/>
    <col min="13330" max="13335" width="9.140625" style="1"/>
    <col min="13336" max="13336" width="14.7109375" style="1" customWidth="1"/>
    <col min="13337" max="13568" width="9.140625" style="1"/>
    <col min="13569" max="13569" width="3.28515625" style="1" customWidth="1"/>
    <col min="13570" max="13570" width="10.28515625" style="1" customWidth="1"/>
    <col min="13571" max="13571" width="10.85546875" style="1" customWidth="1"/>
    <col min="13572" max="13572" width="17.85546875" style="1" customWidth="1"/>
    <col min="13573" max="13573" width="25.42578125" style="1" customWidth="1"/>
    <col min="13574" max="13574" width="13.5703125" style="1" customWidth="1"/>
    <col min="13575" max="13575" width="11.5703125" style="1" customWidth="1"/>
    <col min="13576" max="13577" width="9.140625" style="1"/>
    <col min="13578" max="13578" width="13.7109375" style="1" customWidth="1"/>
    <col min="13579" max="13579" width="18.140625" style="1" customWidth="1"/>
    <col min="13580" max="13580" width="12.5703125" style="1" customWidth="1"/>
    <col min="13581" max="13581" width="2.7109375" style="1" customWidth="1"/>
    <col min="13582" max="13582" width="10.28515625" style="1" customWidth="1"/>
    <col min="13583" max="13583" width="16.85546875" style="1" customWidth="1"/>
    <col min="13584" max="13584" width="10.42578125" style="1" customWidth="1"/>
    <col min="13585" max="13585" width="11.140625" style="1" customWidth="1"/>
    <col min="13586" max="13591" width="9.140625" style="1"/>
    <col min="13592" max="13592" width="14.7109375" style="1" customWidth="1"/>
    <col min="13593" max="13824" width="9.140625" style="1"/>
    <col min="13825" max="13825" width="3.28515625" style="1" customWidth="1"/>
    <col min="13826" max="13826" width="10.28515625" style="1" customWidth="1"/>
    <col min="13827" max="13827" width="10.85546875" style="1" customWidth="1"/>
    <col min="13828" max="13828" width="17.85546875" style="1" customWidth="1"/>
    <col min="13829" max="13829" width="25.42578125" style="1" customWidth="1"/>
    <col min="13830" max="13830" width="13.5703125" style="1" customWidth="1"/>
    <col min="13831" max="13831" width="11.5703125" style="1" customWidth="1"/>
    <col min="13832" max="13833" width="9.140625" style="1"/>
    <col min="13834" max="13834" width="13.7109375" style="1" customWidth="1"/>
    <col min="13835" max="13835" width="18.140625" style="1" customWidth="1"/>
    <col min="13836" max="13836" width="12.5703125" style="1" customWidth="1"/>
    <col min="13837" max="13837" width="2.7109375" style="1" customWidth="1"/>
    <col min="13838" max="13838" width="10.28515625" style="1" customWidth="1"/>
    <col min="13839" max="13839" width="16.85546875" style="1" customWidth="1"/>
    <col min="13840" max="13840" width="10.42578125" style="1" customWidth="1"/>
    <col min="13841" max="13841" width="11.140625" style="1" customWidth="1"/>
    <col min="13842" max="13847" width="9.140625" style="1"/>
    <col min="13848" max="13848" width="14.7109375" style="1" customWidth="1"/>
    <col min="13849" max="14080" width="9.140625" style="1"/>
    <col min="14081" max="14081" width="3.28515625" style="1" customWidth="1"/>
    <col min="14082" max="14082" width="10.28515625" style="1" customWidth="1"/>
    <col min="14083" max="14083" width="10.85546875" style="1" customWidth="1"/>
    <col min="14084" max="14084" width="17.85546875" style="1" customWidth="1"/>
    <col min="14085" max="14085" width="25.42578125" style="1" customWidth="1"/>
    <col min="14086" max="14086" width="13.5703125" style="1" customWidth="1"/>
    <col min="14087" max="14087" width="11.5703125" style="1" customWidth="1"/>
    <col min="14088" max="14089" width="9.140625" style="1"/>
    <col min="14090" max="14090" width="13.7109375" style="1" customWidth="1"/>
    <col min="14091" max="14091" width="18.140625" style="1" customWidth="1"/>
    <col min="14092" max="14092" width="12.5703125" style="1" customWidth="1"/>
    <col min="14093" max="14093" width="2.7109375" style="1" customWidth="1"/>
    <col min="14094" max="14094" width="10.28515625" style="1" customWidth="1"/>
    <col min="14095" max="14095" width="16.85546875" style="1" customWidth="1"/>
    <col min="14096" max="14096" width="10.42578125" style="1" customWidth="1"/>
    <col min="14097" max="14097" width="11.140625" style="1" customWidth="1"/>
    <col min="14098" max="14103" width="9.140625" style="1"/>
    <col min="14104" max="14104" width="14.7109375" style="1" customWidth="1"/>
    <col min="14105" max="14336" width="9.140625" style="1"/>
    <col min="14337" max="14337" width="3.28515625" style="1" customWidth="1"/>
    <col min="14338" max="14338" width="10.28515625" style="1" customWidth="1"/>
    <col min="14339" max="14339" width="10.85546875" style="1" customWidth="1"/>
    <col min="14340" max="14340" width="17.85546875" style="1" customWidth="1"/>
    <col min="14341" max="14341" width="25.42578125" style="1" customWidth="1"/>
    <col min="14342" max="14342" width="13.5703125" style="1" customWidth="1"/>
    <col min="14343" max="14343" width="11.5703125" style="1" customWidth="1"/>
    <col min="14344" max="14345" width="9.140625" style="1"/>
    <col min="14346" max="14346" width="13.7109375" style="1" customWidth="1"/>
    <col min="14347" max="14347" width="18.140625" style="1" customWidth="1"/>
    <col min="14348" max="14348" width="12.5703125" style="1" customWidth="1"/>
    <col min="14349" max="14349" width="2.7109375" style="1" customWidth="1"/>
    <col min="14350" max="14350" width="10.28515625" style="1" customWidth="1"/>
    <col min="14351" max="14351" width="16.85546875" style="1" customWidth="1"/>
    <col min="14352" max="14352" width="10.42578125" style="1" customWidth="1"/>
    <col min="14353" max="14353" width="11.140625" style="1" customWidth="1"/>
    <col min="14354" max="14359" width="9.140625" style="1"/>
    <col min="14360" max="14360" width="14.7109375" style="1" customWidth="1"/>
    <col min="14361" max="14592" width="9.140625" style="1"/>
    <col min="14593" max="14593" width="3.28515625" style="1" customWidth="1"/>
    <col min="14594" max="14594" width="10.28515625" style="1" customWidth="1"/>
    <col min="14595" max="14595" width="10.85546875" style="1" customWidth="1"/>
    <col min="14596" max="14596" width="17.85546875" style="1" customWidth="1"/>
    <col min="14597" max="14597" width="25.42578125" style="1" customWidth="1"/>
    <col min="14598" max="14598" width="13.5703125" style="1" customWidth="1"/>
    <col min="14599" max="14599" width="11.5703125" style="1" customWidth="1"/>
    <col min="14600" max="14601" width="9.140625" style="1"/>
    <col min="14602" max="14602" width="13.7109375" style="1" customWidth="1"/>
    <col min="14603" max="14603" width="18.140625" style="1" customWidth="1"/>
    <col min="14604" max="14604" width="12.5703125" style="1" customWidth="1"/>
    <col min="14605" max="14605" width="2.7109375" style="1" customWidth="1"/>
    <col min="14606" max="14606" width="10.28515625" style="1" customWidth="1"/>
    <col min="14607" max="14607" width="16.85546875" style="1" customWidth="1"/>
    <col min="14608" max="14608" width="10.42578125" style="1" customWidth="1"/>
    <col min="14609" max="14609" width="11.140625" style="1" customWidth="1"/>
    <col min="14610" max="14615" width="9.140625" style="1"/>
    <col min="14616" max="14616" width="14.7109375" style="1" customWidth="1"/>
    <col min="14617" max="14848" width="9.140625" style="1"/>
    <col min="14849" max="14849" width="3.28515625" style="1" customWidth="1"/>
    <col min="14850" max="14850" width="10.28515625" style="1" customWidth="1"/>
    <col min="14851" max="14851" width="10.85546875" style="1" customWidth="1"/>
    <col min="14852" max="14852" width="17.85546875" style="1" customWidth="1"/>
    <col min="14853" max="14853" width="25.42578125" style="1" customWidth="1"/>
    <col min="14854" max="14854" width="13.5703125" style="1" customWidth="1"/>
    <col min="14855" max="14855" width="11.5703125" style="1" customWidth="1"/>
    <col min="14856" max="14857" width="9.140625" style="1"/>
    <col min="14858" max="14858" width="13.7109375" style="1" customWidth="1"/>
    <col min="14859" max="14859" width="18.140625" style="1" customWidth="1"/>
    <col min="14860" max="14860" width="12.5703125" style="1" customWidth="1"/>
    <col min="14861" max="14861" width="2.7109375" style="1" customWidth="1"/>
    <col min="14862" max="14862" width="10.28515625" style="1" customWidth="1"/>
    <col min="14863" max="14863" width="16.85546875" style="1" customWidth="1"/>
    <col min="14864" max="14864" width="10.42578125" style="1" customWidth="1"/>
    <col min="14865" max="14865" width="11.140625" style="1" customWidth="1"/>
    <col min="14866" max="14871" width="9.140625" style="1"/>
    <col min="14872" max="14872" width="14.7109375" style="1" customWidth="1"/>
    <col min="14873" max="15104" width="9.140625" style="1"/>
    <col min="15105" max="15105" width="3.28515625" style="1" customWidth="1"/>
    <col min="15106" max="15106" width="10.28515625" style="1" customWidth="1"/>
    <col min="15107" max="15107" width="10.85546875" style="1" customWidth="1"/>
    <col min="15108" max="15108" width="17.85546875" style="1" customWidth="1"/>
    <col min="15109" max="15109" width="25.42578125" style="1" customWidth="1"/>
    <col min="15110" max="15110" width="13.5703125" style="1" customWidth="1"/>
    <col min="15111" max="15111" width="11.5703125" style="1" customWidth="1"/>
    <col min="15112" max="15113" width="9.140625" style="1"/>
    <col min="15114" max="15114" width="13.7109375" style="1" customWidth="1"/>
    <col min="15115" max="15115" width="18.140625" style="1" customWidth="1"/>
    <col min="15116" max="15116" width="12.5703125" style="1" customWidth="1"/>
    <col min="15117" max="15117" width="2.7109375" style="1" customWidth="1"/>
    <col min="15118" max="15118" width="10.28515625" style="1" customWidth="1"/>
    <col min="15119" max="15119" width="16.85546875" style="1" customWidth="1"/>
    <col min="15120" max="15120" width="10.42578125" style="1" customWidth="1"/>
    <col min="15121" max="15121" width="11.140625" style="1" customWidth="1"/>
    <col min="15122" max="15127" width="9.140625" style="1"/>
    <col min="15128" max="15128" width="14.7109375" style="1" customWidth="1"/>
    <col min="15129" max="15360" width="9.140625" style="1"/>
    <col min="15361" max="15361" width="3.28515625" style="1" customWidth="1"/>
    <col min="15362" max="15362" width="10.28515625" style="1" customWidth="1"/>
    <col min="15363" max="15363" width="10.85546875" style="1" customWidth="1"/>
    <col min="15364" max="15364" width="17.85546875" style="1" customWidth="1"/>
    <col min="15365" max="15365" width="25.42578125" style="1" customWidth="1"/>
    <col min="15366" max="15366" width="13.5703125" style="1" customWidth="1"/>
    <col min="15367" max="15367" width="11.5703125" style="1" customWidth="1"/>
    <col min="15368" max="15369" width="9.140625" style="1"/>
    <col min="15370" max="15370" width="13.7109375" style="1" customWidth="1"/>
    <col min="15371" max="15371" width="18.140625" style="1" customWidth="1"/>
    <col min="15372" max="15372" width="12.5703125" style="1" customWidth="1"/>
    <col min="15373" max="15373" width="2.7109375" style="1" customWidth="1"/>
    <col min="15374" max="15374" width="10.28515625" style="1" customWidth="1"/>
    <col min="15375" max="15375" width="16.85546875" style="1" customWidth="1"/>
    <col min="15376" max="15376" width="10.42578125" style="1" customWidth="1"/>
    <col min="15377" max="15377" width="11.140625" style="1" customWidth="1"/>
    <col min="15378" max="15383" width="9.140625" style="1"/>
    <col min="15384" max="15384" width="14.7109375" style="1" customWidth="1"/>
    <col min="15385" max="15616" width="9.140625" style="1"/>
    <col min="15617" max="15617" width="3.28515625" style="1" customWidth="1"/>
    <col min="15618" max="15618" width="10.28515625" style="1" customWidth="1"/>
    <col min="15619" max="15619" width="10.85546875" style="1" customWidth="1"/>
    <col min="15620" max="15620" width="17.85546875" style="1" customWidth="1"/>
    <col min="15621" max="15621" width="25.42578125" style="1" customWidth="1"/>
    <col min="15622" max="15622" width="13.5703125" style="1" customWidth="1"/>
    <col min="15623" max="15623" width="11.5703125" style="1" customWidth="1"/>
    <col min="15624" max="15625" width="9.140625" style="1"/>
    <col min="15626" max="15626" width="13.7109375" style="1" customWidth="1"/>
    <col min="15627" max="15627" width="18.140625" style="1" customWidth="1"/>
    <col min="15628" max="15628" width="12.5703125" style="1" customWidth="1"/>
    <col min="15629" max="15629" width="2.7109375" style="1" customWidth="1"/>
    <col min="15630" max="15630" width="10.28515625" style="1" customWidth="1"/>
    <col min="15631" max="15631" width="16.85546875" style="1" customWidth="1"/>
    <col min="15632" max="15632" width="10.42578125" style="1" customWidth="1"/>
    <col min="15633" max="15633" width="11.140625" style="1" customWidth="1"/>
    <col min="15634" max="15639" width="9.140625" style="1"/>
    <col min="15640" max="15640" width="14.7109375" style="1" customWidth="1"/>
    <col min="15641" max="15872" width="9.140625" style="1"/>
    <col min="15873" max="15873" width="3.28515625" style="1" customWidth="1"/>
    <col min="15874" max="15874" width="10.28515625" style="1" customWidth="1"/>
    <col min="15875" max="15875" width="10.85546875" style="1" customWidth="1"/>
    <col min="15876" max="15876" width="17.85546875" style="1" customWidth="1"/>
    <col min="15877" max="15877" width="25.42578125" style="1" customWidth="1"/>
    <col min="15878" max="15878" width="13.5703125" style="1" customWidth="1"/>
    <col min="15879" max="15879" width="11.5703125" style="1" customWidth="1"/>
    <col min="15880" max="15881" width="9.140625" style="1"/>
    <col min="15882" max="15882" width="13.7109375" style="1" customWidth="1"/>
    <col min="15883" max="15883" width="18.140625" style="1" customWidth="1"/>
    <col min="15884" max="15884" width="12.5703125" style="1" customWidth="1"/>
    <col min="15885" max="15885" width="2.7109375" style="1" customWidth="1"/>
    <col min="15886" max="15886" width="10.28515625" style="1" customWidth="1"/>
    <col min="15887" max="15887" width="16.85546875" style="1" customWidth="1"/>
    <col min="15888" max="15888" width="10.42578125" style="1" customWidth="1"/>
    <col min="15889" max="15889" width="11.140625" style="1" customWidth="1"/>
    <col min="15890" max="15895" width="9.140625" style="1"/>
    <col min="15896" max="15896" width="14.7109375" style="1" customWidth="1"/>
    <col min="15897" max="16128" width="9.140625" style="1"/>
    <col min="16129" max="16129" width="3.28515625" style="1" customWidth="1"/>
    <col min="16130" max="16130" width="10.28515625" style="1" customWidth="1"/>
    <col min="16131" max="16131" width="10.85546875" style="1" customWidth="1"/>
    <col min="16132" max="16132" width="17.85546875" style="1" customWidth="1"/>
    <col min="16133" max="16133" width="25.42578125" style="1" customWidth="1"/>
    <col min="16134" max="16134" width="13.5703125" style="1" customWidth="1"/>
    <col min="16135" max="16135" width="11.5703125" style="1" customWidth="1"/>
    <col min="16136" max="16137" width="9.140625" style="1"/>
    <col min="16138" max="16138" width="13.7109375" style="1" customWidth="1"/>
    <col min="16139" max="16139" width="18.140625" style="1" customWidth="1"/>
    <col min="16140" max="16140" width="12.5703125" style="1" customWidth="1"/>
    <col min="16141" max="16141" width="2.7109375" style="1" customWidth="1"/>
    <col min="16142" max="16142" width="10.28515625" style="1" customWidth="1"/>
    <col min="16143" max="16143" width="16.85546875" style="1" customWidth="1"/>
    <col min="16144" max="16144" width="10.42578125" style="1" customWidth="1"/>
    <col min="16145" max="16145" width="11.140625" style="1" customWidth="1"/>
    <col min="16146" max="16151" width="9.140625" style="1"/>
    <col min="16152" max="16152" width="14.7109375" style="1" customWidth="1"/>
    <col min="16153" max="16384" width="9.140625" style="1"/>
  </cols>
  <sheetData>
    <row r="1" spans="2:26" ht="20.100000000000001" customHeight="1" x14ac:dyDescent="0.2">
      <c r="B1" s="283"/>
      <c r="C1" s="284"/>
      <c r="D1" s="284"/>
      <c r="E1" s="284"/>
      <c r="F1" s="284"/>
      <c r="G1" s="289" t="s">
        <v>2893</v>
      </c>
      <c r="H1" s="290"/>
      <c r="I1" s="290"/>
      <c r="J1" s="290"/>
      <c r="K1" s="290"/>
      <c r="L1" s="290"/>
      <c r="M1" s="290"/>
      <c r="N1" s="290"/>
      <c r="O1" s="291"/>
      <c r="P1" s="297"/>
      <c r="Q1" s="298"/>
      <c r="R1" s="298"/>
      <c r="S1" s="298"/>
      <c r="T1" s="298"/>
      <c r="U1" s="298"/>
      <c r="V1" s="298"/>
      <c r="W1" s="298"/>
      <c r="X1" s="298"/>
      <c r="Y1" s="298"/>
      <c r="Z1" s="298"/>
    </row>
    <row r="2" spans="2:26" ht="20.100000000000001" customHeight="1" x14ac:dyDescent="0.2">
      <c r="B2" s="285"/>
      <c r="C2" s="286"/>
      <c r="D2" s="286"/>
      <c r="E2" s="286"/>
      <c r="F2" s="286"/>
      <c r="G2" s="292" t="s">
        <v>0</v>
      </c>
      <c r="H2" s="293"/>
      <c r="I2" s="293"/>
      <c r="J2" s="293"/>
      <c r="K2" s="293"/>
      <c r="L2" s="293"/>
      <c r="M2" s="293"/>
      <c r="N2" s="293"/>
      <c r="O2" s="294"/>
      <c r="P2" s="297"/>
      <c r="Q2" s="298"/>
      <c r="R2" s="298"/>
      <c r="S2" s="298"/>
      <c r="T2" s="298"/>
      <c r="U2" s="298"/>
      <c r="V2" s="298"/>
      <c r="W2" s="298"/>
      <c r="X2" s="298"/>
      <c r="Y2" s="298"/>
      <c r="Z2" s="298"/>
    </row>
    <row r="3" spans="2:26" ht="20.100000000000001" customHeight="1" x14ac:dyDescent="0.2">
      <c r="B3" s="285"/>
      <c r="C3" s="286"/>
      <c r="D3" s="286"/>
      <c r="E3" s="286"/>
      <c r="F3" s="286"/>
      <c r="G3" s="292" t="s">
        <v>1</v>
      </c>
      <c r="H3" s="293"/>
      <c r="I3" s="293"/>
      <c r="J3" s="293"/>
      <c r="K3" s="293"/>
      <c r="L3" s="293"/>
      <c r="M3" s="293"/>
      <c r="N3" s="293"/>
      <c r="O3" s="294"/>
      <c r="P3" s="297"/>
      <c r="Q3" s="298"/>
      <c r="R3" s="298"/>
      <c r="S3" s="298"/>
      <c r="T3" s="298"/>
      <c r="U3" s="298"/>
      <c r="V3" s="298"/>
      <c r="W3" s="298"/>
      <c r="X3" s="298"/>
      <c r="Y3" s="298"/>
      <c r="Z3" s="298"/>
    </row>
    <row r="4" spans="2:26" ht="20.100000000000001" customHeight="1" x14ac:dyDescent="0.2">
      <c r="B4" s="285"/>
      <c r="C4" s="286"/>
      <c r="D4" s="286"/>
      <c r="E4" s="286"/>
      <c r="F4" s="286"/>
      <c r="G4" s="292" t="s">
        <v>2</v>
      </c>
      <c r="H4" s="293"/>
      <c r="I4" s="293"/>
      <c r="J4" s="293"/>
      <c r="K4" s="293"/>
      <c r="L4" s="293"/>
      <c r="M4" s="293"/>
      <c r="N4" s="293"/>
      <c r="O4" s="294"/>
      <c r="P4" s="297"/>
      <c r="Q4" s="298"/>
      <c r="R4" s="298"/>
      <c r="S4" s="298"/>
      <c r="T4" s="298"/>
      <c r="U4" s="298"/>
      <c r="V4" s="298"/>
      <c r="W4" s="298"/>
      <c r="X4" s="298"/>
      <c r="Y4" s="298"/>
      <c r="Z4" s="298"/>
    </row>
    <row r="5" spans="2:26" ht="20.100000000000001" customHeight="1" x14ac:dyDescent="0.2">
      <c r="B5" s="285"/>
      <c r="C5" s="286"/>
      <c r="D5" s="286"/>
      <c r="E5" s="286"/>
      <c r="F5" s="286"/>
      <c r="G5" s="292" t="s">
        <v>3</v>
      </c>
      <c r="H5" s="293"/>
      <c r="I5" s="293"/>
      <c r="J5" s="293"/>
      <c r="K5" s="293"/>
      <c r="L5" s="293"/>
      <c r="M5" s="293"/>
      <c r="N5" s="293"/>
      <c r="O5" s="294"/>
      <c r="P5" s="297"/>
      <c r="Q5" s="298"/>
      <c r="R5" s="298"/>
      <c r="S5" s="298"/>
      <c r="T5" s="298"/>
      <c r="U5" s="298"/>
      <c r="V5" s="298"/>
      <c r="W5" s="298"/>
      <c r="X5" s="298"/>
      <c r="Y5" s="298"/>
      <c r="Z5" s="298"/>
    </row>
    <row r="6" spans="2:26" ht="20.100000000000001" customHeight="1" x14ac:dyDescent="0.2">
      <c r="B6" s="285"/>
      <c r="C6" s="286"/>
      <c r="D6" s="286"/>
      <c r="E6" s="286"/>
      <c r="F6" s="286"/>
      <c r="G6" s="292" t="s">
        <v>4</v>
      </c>
      <c r="H6" s="293"/>
      <c r="I6" s="293"/>
      <c r="J6" s="293"/>
      <c r="K6" s="293"/>
      <c r="L6" s="293"/>
      <c r="M6" s="293"/>
      <c r="N6" s="293"/>
      <c r="O6" s="294"/>
      <c r="P6" s="297"/>
      <c r="Q6" s="298"/>
      <c r="R6" s="298"/>
      <c r="S6" s="298"/>
      <c r="T6" s="298"/>
      <c r="U6" s="298"/>
      <c r="V6" s="298"/>
      <c r="W6" s="298"/>
      <c r="X6" s="298"/>
      <c r="Y6" s="298"/>
      <c r="Z6" s="298"/>
    </row>
    <row r="7" spans="2:26" ht="20.100000000000001" customHeight="1" x14ac:dyDescent="0.2">
      <c r="B7" s="285"/>
      <c r="C7" s="286"/>
      <c r="D7" s="286"/>
      <c r="E7" s="286"/>
      <c r="F7" s="286"/>
      <c r="G7" s="295" t="s">
        <v>5</v>
      </c>
      <c r="H7" s="293"/>
      <c r="I7" s="293"/>
      <c r="J7" s="293"/>
      <c r="K7" s="293"/>
      <c r="L7" s="293"/>
      <c r="M7" s="293"/>
      <c r="N7" s="293"/>
      <c r="O7" s="294"/>
      <c r="P7" s="297"/>
      <c r="Q7" s="298"/>
      <c r="R7" s="298"/>
      <c r="S7" s="298"/>
      <c r="T7" s="298"/>
      <c r="U7" s="298"/>
      <c r="V7" s="298"/>
      <c r="W7" s="298"/>
      <c r="X7" s="298"/>
      <c r="Y7" s="298"/>
      <c r="Z7" s="298"/>
    </row>
    <row r="8" spans="2:26" ht="20.100000000000001" customHeight="1" x14ac:dyDescent="0.2">
      <c r="B8" s="285"/>
      <c r="C8" s="286"/>
      <c r="D8" s="286"/>
      <c r="E8" s="286"/>
      <c r="F8" s="286"/>
      <c r="G8" s="292"/>
      <c r="H8" s="293"/>
      <c r="I8" s="293"/>
      <c r="J8" s="293"/>
      <c r="K8" s="293"/>
      <c r="L8" s="293"/>
      <c r="M8" s="293"/>
      <c r="N8" s="293"/>
      <c r="O8" s="294"/>
      <c r="P8" s="297"/>
      <c r="Q8" s="298"/>
      <c r="R8" s="298"/>
      <c r="S8" s="298"/>
      <c r="T8" s="298"/>
      <c r="U8" s="298"/>
      <c r="V8" s="298"/>
      <c r="W8" s="298"/>
      <c r="X8" s="298"/>
      <c r="Y8" s="298"/>
      <c r="Z8" s="298"/>
    </row>
    <row r="9" spans="2:26" ht="20.100000000000001" customHeight="1" x14ac:dyDescent="0.2">
      <c r="B9" s="285"/>
      <c r="C9" s="286"/>
      <c r="D9" s="286"/>
      <c r="E9" s="286"/>
      <c r="F9" s="286"/>
      <c r="G9" s="142"/>
      <c r="H9" s="141"/>
      <c r="I9" s="141"/>
      <c r="J9" s="141"/>
      <c r="K9" s="141"/>
      <c r="L9" s="141"/>
      <c r="M9" s="141"/>
      <c r="N9" s="141"/>
      <c r="O9" s="21"/>
      <c r="P9" s="297"/>
      <c r="Q9" s="298"/>
      <c r="R9" s="298"/>
      <c r="S9" s="298"/>
      <c r="T9" s="298"/>
      <c r="U9" s="298"/>
      <c r="V9" s="298"/>
      <c r="W9" s="298"/>
      <c r="X9" s="298"/>
      <c r="Y9" s="298"/>
      <c r="Z9" s="298"/>
    </row>
    <row r="10" spans="2:26" ht="20.100000000000001" customHeight="1" x14ac:dyDescent="0.2">
      <c r="B10" s="287"/>
      <c r="C10" s="288"/>
      <c r="D10" s="288"/>
      <c r="E10" s="288"/>
      <c r="F10" s="288"/>
      <c r="G10" s="143"/>
      <c r="H10" s="4"/>
      <c r="I10" s="4"/>
      <c r="J10" s="4"/>
      <c r="K10" s="4"/>
      <c r="L10" s="4"/>
      <c r="M10" s="4"/>
      <c r="N10" s="4"/>
      <c r="O10" s="128"/>
      <c r="P10" s="297"/>
      <c r="Q10" s="298"/>
      <c r="R10" s="298"/>
      <c r="S10" s="298"/>
      <c r="T10" s="298"/>
      <c r="U10" s="298"/>
      <c r="V10" s="298"/>
      <c r="W10" s="298"/>
      <c r="X10" s="298"/>
      <c r="Y10" s="298"/>
      <c r="Z10" s="298"/>
    </row>
    <row r="11" spans="2:26" ht="20.100000000000001" customHeight="1" x14ac:dyDescent="0.2">
      <c r="B11" s="299" t="s">
        <v>3391</v>
      </c>
      <c r="C11" s="300"/>
      <c r="D11" s="300"/>
      <c r="E11" s="300"/>
      <c r="F11" s="300"/>
      <c r="G11" s="301"/>
      <c r="H11" s="301"/>
      <c r="I11" s="301"/>
      <c r="J11" s="301"/>
      <c r="K11" s="301"/>
      <c r="L11" s="301"/>
      <c r="M11" s="301"/>
      <c r="N11" s="301"/>
      <c r="O11" s="301"/>
      <c r="P11" s="300"/>
      <c r="Q11" s="300"/>
      <c r="R11" s="300"/>
      <c r="S11" s="300"/>
      <c r="T11" s="300"/>
      <c r="U11" s="300"/>
      <c r="V11" s="300"/>
      <c r="W11" s="300"/>
      <c r="X11" s="300"/>
      <c r="Y11" s="300"/>
      <c r="Z11" s="302"/>
    </row>
    <row r="12" spans="2:26" ht="19.5" customHeight="1" x14ac:dyDescent="0.2">
      <c r="B12" s="313"/>
      <c r="C12" s="314"/>
      <c r="D12" s="314"/>
      <c r="E12" s="314"/>
      <c r="F12" s="314"/>
      <c r="G12" s="314"/>
      <c r="H12" s="314"/>
      <c r="I12" s="314"/>
      <c r="J12" s="314"/>
      <c r="K12" s="314"/>
      <c r="L12" s="314"/>
      <c r="M12" s="314"/>
      <c r="N12" s="314"/>
      <c r="O12" s="314"/>
      <c r="P12" s="314"/>
      <c r="Q12" s="314"/>
      <c r="R12" s="314"/>
      <c r="S12" s="314"/>
      <c r="T12" s="314"/>
      <c r="U12" s="314"/>
      <c r="V12" s="314"/>
      <c r="W12" s="314"/>
      <c r="X12" s="314"/>
      <c r="Y12" s="314"/>
      <c r="Z12" s="315"/>
    </row>
    <row r="13" spans="2:26" ht="20.100000000000001" customHeight="1" x14ac:dyDescent="0.2">
      <c r="B13" s="271" t="s">
        <v>11</v>
      </c>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3"/>
    </row>
    <row r="14" spans="2:26" ht="20.100000000000001" customHeight="1" x14ac:dyDescent="0.2">
      <c r="B14" s="316" t="s">
        <v>12</v>
      </c>
      <c r="C14" s="317"/>
      <c r="D14" s="317"/>
      <c r="E14" s="317"/>
      <c r="F14" s="317"/>
      <c r="G14" s="317"/>
      <c r="H14" s="317"/>
      <c r="I14" s="317"/>
      <c r="J14" s="317"/>
      <c r="K14" s="317"/>
      <c r="L14" s="317"/>
      <c r="M14" s="317"/>
      <c r="N14" s="317"/>
      <c r="O14" s="317"/>
      <c r="P14" s="317"/>
      <c r="Q14" s="317"/>
      <c r="R14" s="317"/>
      <c r="S14" s="317"/>
      <c r="T14" s="317"/>
      <c r="U14" s="317"/>
      <c r="V14" s="317"/>
      <c r="W14" s="317"/>
      <c r="X14" s="317"/>
      <c r="Y14" s="317"/>
      <c r="Z14" s="318"/>
    </row>
    <row r="15" spans="2:26" ht="20.100000000000001" customHeight="1" x14ac:dyDescent="0.2">
      <c r="B15" s="319"/>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1"/>
    </row>
    <row r="16" spans="2:26" ht="19.5" customHeight="1" x14ac:dyDescent="0.2">
      <c r="B16" s="313"/>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5"/>
    </row>
    <row r="17" spans="2:26" ht="20.100000000000001" customHeight="1" x14ac:dyDescent="0.2">
      <c r="B17" s="267" t="s">
        <v>13</v>
      </c>
      <c r="C17" s="267"/>
      <c r="D17" s="267"/>
      <c r="E17" s="267"/>
      <c r="F17" s="267"/>
      <c r="G17" s="267"/>
      <c r="H17" s="267"/>
      <c r="I17" s="267"/>
      <c r="J17" s="271" t="s">
        <v>14</v>
      </c>
      <c r="K17" s="272"/>
      <c r="L17" s="272"/>
      <c r="M17" s="272"/>
      <c r="N17" s="272"/>
      <c r="O17" s="272"/>
      <c r="P17" s="272"/>
      <c r="Q17" s="272"/>
      <c r="R17" s="272"/>
      <c r="S17" s="272"/>
      <c r="T17" s="272"/>
      <c r="U17" s="272"/>
      <c r="V17" s="272"/>
      <c r="W17" s="272"/>
      <c r="X17" s="272"/>
      <c r="Y17" s="272"/>
      <c r="Z17" s="273"/>
    </row>
    <row r="18" spans="2:26" ht="20.100000000000001" customHeight="1" x14ac:dyDescent="0.2">
      <c r="B18" s="270" t="s">
        <v>15</v>
      </c>
      <c r="C18" s="270"/>
      <c r="D18" s="270"/>
      <c r="E18" s="270"/>
      <c r="F18" s="270"/>
      <c r="G18" s="270"/>
      <c r="H18" s="270"/>
      <c r="I18" s="270"/>
      <c r="J18" s="322" t="s">
        <v>16</v>
      </c>
      <c r="K18" s="323"/>
      <c r="L18" s="323"/>
      <c r="M18" s="323"/>
      <c r="N18" s="323"/>
      <c r="O18" s="323"/>
      <c r="P18" s="323"/>
      <c r="Q18" s="323"/>
      <c r="R18" s="323"/>
      <c r="S18" s="323"/>
      <c r="T18" s="323"/>
      <c r="U18" s="323"/>
      <c r="V18" s="323"/>
      <c r="W18" s="323"/>
      <c r="X18" s="323"/>
      <c r="Y18" s="323"/>
      <c r="Z18" s="324"/>
    </row>
    <row r="19" spans="2:26" ht="20.100000000000001" customHeight="1" x14ac:dyDescent="0.2">
      <c r="B19" s="270">
        <v>0</v>
      </c>
      <c r="C19" s="270"/>
      <c r="D19" s="270"/>
      <c r="E19" s="270"/>
      <c r="F19" s="270"/>
      <c r="G19" s="270"/>
      <c r="H19" s="270"/>
      <c r="I19" s="270"/>
      <c r="J19" s="322" t="s">
        <v>17</v>
      </c>
      <c r="K19" s="323"/>
      <c r="L19" s="323"/>
      <c r="M19" s="323"/>
      <c r="N19" s="323"/>
      <c r="O19" s="323"/>
      <c r="P19" s="323"/>
      <c r="Q19" s="323"/>
      <c r="R19" s="323"/>
      <c r="S19" s="323"/>
      <c r="T19" s="323"/>
      <c r="U19" s="323"/>
      <c r="V19" s="323"/>
      <c r="W19" s="323"/>
      <c r="X19" s="323"/>
      <c r="Y19" s="323"/>
      <c r="Z19" s="324"/>
    </row>
    <row r="20" spans="2:26" ht="20.100000000000001" customHeight="1" x14ac:dyDescent="0.2">
      <c r="B20" s="270">
        <v>1</v>
      </c>
      <c r="C20" s="270"/>
      <c r="D20" s="270"/>
      <c r="E20" s="270"/>
      <c r="F20" s="270"/>
      <c r="G20" s="270"/>
      <c r="H20" s="270"/>
      <c r="I20" s="270"/>
      <c r="J20" s="322" t="s">
        <v>18</v>
      </c>
      <c r="K20" s="323"/>
      <c r="L20" s="323"/>
      <c r="M20" s="323"/>
      <c r="N20" s="323"/>
      <c r="O20" s="323"/>
      <c r="P20" s="323"/>
      <c r="Q20" s="323"/>
      <c r="R20" s="323"/>
      <c r="S20" s="323"/>
      <c r="T20" s="323"/>
      <c r="U20" s="323"/>
      <c r="V20" s="323"/>
      <c r="W20" s="323"/>
      <c r="X20" s="323"/>
      <c r="Y20" s="323"/>
      <c r="Z20" s="324"/>
    </row>
    <row r="21" spans="2:26" ht="46.5" customHeight="1" x14ac:dyDescent="0.2">
      <c r="B21" s="325" t="s">
        <v>2878</v>
      </c>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7"/>
    </row>
    <row r="22" spans="2:26" ht="20.100000000000001" customHeight="1" x14ac:dyDescent="0.2">
      <c r="B22" s="271" t="s">
        <v>1892</v>
      </c>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3"/>
    </row>
    <row r="23" spans="2:26" ht="20.100000000000001" customHeight="1" x14ac:dyDescent="0.2">
      <c r="B23" s="274"/>
      <c r="C23" s="275"/>
      <c r="D23" s="275"/>
      <c r="E23" s="275"/>
      <c r="F23" s="275"/>
      <c r="G23" s="275"/>
      <c r="H23" s="275"/>
      <c r="I23" s="275"/>
      <c r="J23" s="275"/>
      <c r="K23" s="275"/>
      <c r="L23" s="275"/>
      <c r="M23" s="275"/>
      <c r="N23" s="275"/>
      <c r="O23" s="275"/>
      <c r="P23" s="275"/>
      <c r="Q23" s="275"/>
      <c r="R23" s="275"/>
      <c r="S23" s="275"/>
      <c r="T23" s="275"/>
      <c r="U23" s="275"/>
      <c r="V23" s="275"/>
      <c r="W23" s="275"/>
      <c r="X23" s="275"/>
      <c r="Y23" s="275"/>
      <c r="Z23" s="276"/>
    </row>
    <row r="24" spans="2:26" ht="50.25" customHeight="1" thickBot="1" x14ac:dyDescent="0.25">
      <c r="B24" s="308" t="s">
        <v>19</v>
      </c>
      <c r="C24" s="308"/>
      <c r="D24" s="308"/>
      <c r="E24" s="308"/>
      <c r="F24" s="224" t="s">
        <v>809</v>
      </c>
      <c r="G24" s="224" t="s">
        <v>815</v>
      </c>
      <c r="H24" s="305" t="s">
        <v>20</v>
      </c>
      <c r="I24" s="305"/>
      <c r="J24" s="305"/>
      <c r="K24" s="306" t="s">
        <v>3417</v>
      </c>
      <c r="L24" s="306"/>
      <c r="M24" s="309" t="s">
        <v>21</v>
      </c>
      <c r="N24" s="309"/>
      <c r="O24" s="223" t="s">
        <v>811</v>
      </c>
      <c r="P24" s="307" t="s">
        <v>22</v>
      </c>
      <c r="Q24" s="307"/>
      <c r="R24" s="306" t="s">
        <v>23</v>
      </c>
      <c r="S24" s="306"/>
      <c r="T24" s="306" t="s">
        <v>3425</v>
      </c>
      <c r="U24" s="306"/>
      <c r="V24" s="306"/>
      <c r="W24" s="277" t="s">
        <v>3426</v>
      </c>
      <c r="X24" s="278"/>
      <c r="Y24" s="278"/>
      <c r="Z24" s="279"/>
    </row>
    <row r="25" spans="2:26" ht="20.100000000000001" customHeight="1" x14ac:dyDescent="0.2">
      <c r="B25" s="303" t="s">
        <v>24</v>
      </c>
      <c r="C25" s="303"/>
      <c r="D25" s="303"/>
      <c r="E25" s="303"/>
      <c r="F25" s="193" t="s">
        <v>52</v>
      </c>
      <c r="G25" s="193">
        <v>53</v>
      </c>
      <c r="H25" s="269">
        <v>16</v>
      </c>
      <c r="I25" s="269"/>
      <c r="J25" s="269"/>
      <c r="K25" s="310">
        <f>P72</f>
        <v>0</v>
      </c>
      <c r="L25" s="310"/>
      <c r="M25" s="304">
        <v>2</v>
      </c>
      <c r="N25" s="304"/>
      <c r="O25" s="221">
        <f>P73</f>
        <v>0</v>
      </c>
      <c r="P25" s="311">
        <f>P75</f>
        <v>16</v>
      </c>
      <c r="Q25" s="311"/>
      <c r="R25" s="311">
        <f>P74</f>
        <v>2</v>
      </c>
      <c r="S25" s="311"/>
      <c r="T25" s="312">
        <f>P25/(H25-K25)*100</f>
        <v>100</v>
      </c>
      <c r="U25" s="312"/>
      <c r="V25" s="312"/>
      <c r="W25" s="329">
        <f>R25/(M25-O25)*100</f>
        <v>100</v>
      </c>
      <c r="X25" s="330"/>
      <c r="Y25" s="330"/>
      <c r="Z25" s="331"/>
    </row>
    <row r="26" spans="2:26" ht="20.100000000000001" customHeight="1" x14ac:dyDescent="0.2">
      <c r="B26" s="268" t="s">
        <v>25</v>
      </c>
      <c r="C26" s="268"/>
      <c r="D26" s="268"/>
      <c r="E26" s="268"/>
      <c r="F26" s="195" t="s">
        <v>94</v>
      </c>
      <c r="G26" s="195">
        <v>76</v>
      </c>
      <c r="H26" s="282">
        <v>12</v>
      </c>
      <c r="I26" s="282"/>
      <c r="J26" s="282"/>
      <c r="K26" s="296">
        <f>P90</f>
        <v>0</v>
      </c>
      <c r="L26" s="296"/>
      <c r="M26" s="328">
        <v>8</v>
      </c>
      <c r="N26" s="328"/>
      <c r="O26" s="219">
        <f>P91</f>
        <v>0</v>
      </c>
      <c r="P26" s="280">
        <f>P93</f>
        <v>12</v>
      </c>
      <c r="Q26" s="280"/>
      <c r="R26" s="280">
        <f>P92</f>
        <v>8</v>
      </c>
      <c r="S26" s="280"/>
      <c r="T26" s="281">
        <f t="shared" ref="T26:T45" si="0">P26/(H26-K26)*100</f>
        <v>100</v>
      </c>
      <c r="U26" s="281"/>
      <c r="V26" s="281"/>
      <c r="W26" s="332">
        <f t="shared" ref="W26:W45" si="1">R26/(M26-O26)*100</f>
        <v>100</v>
      </c>
      <c r="X26" s="333"/>
      <c r="Y26" s="333"/>
      <c r="Z26" s="334"/>
    </row>
    <row r="27" spans="2:26" ht="20.100000000000001" customHeight="1" x14ac:dyDescent="0.2">
      <c r="B27" s="268" t="s">
        <v>26</v>
      </c>
      <c r="C27" s="268"/>
      <c r="D27" s="268"/>
      <c r="E27" s="268"/>
      <c r="F27" s="195" t="s">
        <v>116</v>
      </c>
      <c r="G27" s="195">
        <v>94</v>
      </c>
      <c r="H27" s="282">
        <v>4</v>
      </c>
      <c r="I27" s="282"/>
      <c r="J27" s="282"/>
      <c r="K27" s="296">
        <f>P99</f>
        <v>0</v>
      </c>
      <c r="L27" s="296"/>
      <c r="M27" s="328">
        <v>1</v>
      </c>
      <c r="N27" s="328"/>
      <c r="O27" s="219">
        <f>P100</f>
        <v>0</v>
      </c>
      <c r="P27" s="280">
        <f>P102</f>
        <v>2</v>
      </c>
      <c r="Q27" s="280"/>
      <c r="R27" s="280">
        <f>P101</f>
        <v>1</v>
      </c>
      <c r="S27" s="280"/>
      <c r="T27" s="281">
        <f t="shared" si="0"/>
        <v>50</v>
      </c>
      <c r="U27" s="281"/>
      <c r="V27" s="281"/>
      <c r="W27" s="332">
        <f t="shared" si="1"/>
        <v>100</v>
      </c>
      <c r="X27" s="333"/>
      <c r="Y27" s="333"/>
      <c r="Z27" s="334"/>
    </row>
    <row r="28" spans="2:26" ht="20.100000000000001" customHeight="1" x14ac:dyDescent="0.2">
      <c r="B28" s="268" t="s">
        <v>27</v>
      </c>
      <c r="C28" s="268"/>
      <c r="D28" s="268"/>
      <c r="E28" s="268"/>
      <c r="F28" s="195" t="s">
        <v>127</v>
      </c>
      <c r="G28" s="195">
        <v>104</v>
      </c>
      <c r="H28" s="282">
        <v>12</v>
      </c>
      <c r="I28" s="282"/>
      <c r="J28" s="282"/>
      <c r="K28" s="296">
        <f>P118</f>
        <v>0</v>
      </c>
      <c r="L28" s="296"/>
      <c r="M28" s="328">
        <v>2</v>
      </c>
      <c r="N28" s="328"/>
      <c r="O28" s="219">
        <f>P119</f>
        <v>0</v>
      </c>
      <c r="P28" s="280">
        <f>P121</f>
        <v>12</v>
      </c>
      <c r="Q28" s="280"/>
      <c r="R28" s="280">
        <f>P120</f>
        <v>2</v>
      </c>
      <c r="S28" s="280"/>
      <c r="T28" s="281">
        <f t="shared" si="0"/>
        <v>100</v>
      </c>
      <c r="U28" s="281"/>
      <c r="V28" s="281"/>
      <c r="W28" s="332">
        <f t="shared" si="1"/>
        <v>100</v>
      </c>
      <c r="X28" s="333"/>
      <c r="Y28" s="333"/>
      <c r="Z28" s="334"/>
    </row>
    <row r="29" spans="2:26" ht="20.100000000000001" customHeight="1" x14ac:dyDescent="0.2">
      <c r="B29" s="268" t="s">
        <v>28</v>
      </c>
      <c r="C29" s="268"/>
      <c r="D29" s="268"/>
      <c r="E29" s="268"/>
      <c r="F29" s="195" t="s">
        <v>156</v>
      </c>
      <c r="G29" s="195">
        <v>122</v>
      </c>
      <c r="H29" s="282">
        <v>20</v>
      </c>
      <c r="I29" s="282"/>
      <c r="J29" s="282"/>
      <c r="K29" s="296">
        <f>P145</f>
        <v>0</v>
      </c>
      <c r="L29" s="296"/>
      <c r="M29" s="328">
        <v>4</v>
      </c>
      <c r="N29" s="328"/>
      <c r="O29" s="219">
        <f>P146</f>
        <v>0</v>
      </c>
      <c r="P29" s="280">
        <f>P148</f>
        <v>3</v>
      </c>
      <c r="Q29" s="280"/>
      <c r="R29" s="280">
        <f>P147</f>
        <v>0</v>
      </c>
      <c r="S29" s="280"/>
      <c r="T29" s="281">
        <f t="shared" si="0"/>
        <v>15</v>
      </c>
      <c r="U29" s="281"/>
      <c r="V29" s="281"/>
      <c r="W29" s="332">
        <f t="shared" si="1"/>
        <v>0</v>
      </c>
      <c r="X29" s="333"/>
      <c r="Y29" s="333"/>
      <c r="Z29" s="334"/>
    </row>
    <row r="30" spans="2:26" ht="20.100000000000001" customHeight="1" x14ac:dyDescent="0.2">
      <c r="B30" s="268" t="s">
        <v>29</v>
      </c>
      <c r="C30" s="268"/>
      <c r="D30" s="268"/>
      <c r="E30" s="268"/>
      <c r="F30" s="195" t="s">
        <v>189</v>
      </c>
      <c r="G30" s="195">
        <v>149</v>
      </c>
      <c r="H30" s="282">
        <v>1</v>
      </c>
      <c r="I30" s="282"/>
      <c r="J30" s="282"/>
      <c r="K30" s="296">
        <f>P152</f>
        <v>0</v>
      </c>
      <c r="L30" s="296"/>
      <c r="M30" s="328">
        <v>0</v>
      </c>
      <c r="N30" s="328"/>
      <c r="O30" s="219">
        <f>P153</f>
        <v>0</v>
      </c>
      <c r="P30" s="280">
        <f>P155</f>
        <v>0</v>
      </c>
      <c r="Q30" s="280"/>
      <c r="R30" s="280">
        <f>P154</f>
        <v>0</v>
      </c>
      <c r="S30" s="280"/>
      <c r="T30" s="281">
        <f t="shared" si="0"/>
        <v>0</v>
      </c>
      <c r="U30" s="281"/>
      <c r="V30" s="281"/>
      <c r="W30" s="332" t="e">
        <f t="shared" si="1"/>
        <v>#DIV/0!</v>
      </c>
      <c r="X30" s="333"/>
      <c r="Y30" s="333"/>
      <c r="Z30" s="334"/>
    </row>
    <row r="31" spans="2:26" ht="34.5" customHeight="1" x14ac:dyDescent="0.2">
      <c r="B31" s="268" t="s">
        <v>30</v>
      </c>
      <c r="C31" s="268"/>
      <c r="D31" s="268"/>
      <c r="E31" s="268"/>
      <c r="F31" s="195" t="s">
        <v>195</v>
      </c>
      <c r="G31" s="195">
        <v>157</v>
      </c>
      <c r="H31" s="282">
        <v>14</v>
      </c>
      <c r="I31" s="282"/>
      <c r="J31" s="282"/>
      <c r="K31" s="296">
        <f>P174</f>
        <v>0</v>
      </c>
      <c r="L31" s="296"/>
      <c r="M31" s="328">
        <v>3</v>
      </c>
      <c r="N31" s="328"/>
      <c r="O31" s="219">
        <f>P175</f>
        <v>0</v>
      </c>
      <c r="P31" s="280">
        <f>P177</f>
        <v>0</v>
      </c>
      <c r="Q31" s="280"/>
      <c r="R31" s="280">
        <f>P176</f>
        <v>0</v>
      </c>
      <c r="S31" s="280"/>
      <c r="T31" s="281">
        <f t="shared" si="0"/>
        <v>0</v>
      </c>
      <c r="U31" s="281"/>
      <c r="V31" s="281"/>
      <c r="W31" s="332">
        <f t="shared" si="1"/>
        <v>0</v>
      </c>
      <c r="X31" s="333"/>
      <c r="Y31" s="333"/>
      <c r="Z31" s="334"/>
    </row>
    <row r="32" spans="2:26" ht="20.100000000000001" customHeight="1" x14ac:dyDescent="0.2">
      <c r="B32" s="268" t="s">
        <v>31</v>
      </c>
      <c r="C32" s="268"/>
      <c r="D32" s="268"/>
      <c r="E32" s="268"/>
      <c r="F32" s="195" t="s">
        <v>810</v>
      </c>
      <c r="G32" s="195">
        <v>178</v>
      </c>
      <c r="H32" s="282">
        <v>11</v>
      </c>
      <c r="I32" s="282"/>
      <c r="J32" s="282"/>
      <c r="K32" s="296">
        <f>P191</f>
        <v>0</v>
      </c>
      <c r="L32" s="296"/>
      <c r="M32" s="328">
        <v>0</v>
      </c>
      <c r="N32" s="328"/>
      <c r="O32" s="219">
        <f>P192</f>
        <v>0</v>
      </c>
      <c r="P32" s="280">
        <f>P194</f>
        <v>0</v>
      </c>
      <c r="Q32" s="280"/>
      <c r="R32" s="280">
        <f>P193</f>
        <v>0</v>
      </c>
      <c r="S32" s="280"/>
      <c r="T32" s="281">
        <f t="shared" si="0"/>
        <v>0</v>
      </c>
      <c r="U32" s="281"/>
      <c r="V32" s="281"/>
      <c r="W32" s="332" t="e">
        <f t="shared" si="1"/>
        <v>#DIV/0!</v>
      </c>
      <c r="X32" s="333"/>
      <c r="Y32" s="333"/>
      <c r="Z32" s="334"/>
    </row>
    <row r="33" spans="1:26" ht="20.100000000000001" customHeight="1" x14ac:dyDescent="0.2">
      <c r="B33" s="268" t="s">
        <v>32</v>
      </c>
      <c r="C33" s="268"/>
      <c r="D33" s="268"/>
      <c r="E33" s="268"/>
      <c r="F33" s="195" t="s">
        <v>246</v>
      </c>
      <c r="G33" s="195">
        <v>196</v>
      </c>
      <c r="H33" s="282">
        <v>12</v>
      </c>
      <c r="I33" s="282"/>
      <c r="J33" s="282"/>
      <c r="K33" s="296">
        <f>P210</f>
        <v>0</v>
      </c>
      <c r="L33" s="296"/>
      <c r="M33" s="328">
        <v>0</v>
      </c>
      <c r="N33" s="328"/>
      <c r="O33" s="219">
        <f>P211</f>
        <v>0</v>
      </c>
      <c r="P33" s="280">
        <f>P213</f>
        <v>0</v>
      </c>
      <c r="Q33" s="280"/>
      <c r="R33" s="280">
        <f>P212</f>
        <v>0</v>
      </c>
      <c r="S33" s="280"/>
      <c r="T33" s="281">
        <f t="shared" si="0"/>
        <v>0</v>
      </c>
      <c r="U33" s="281"/>
      <c r="V33" s="281"/>
      <c r="W33" s="332" t="e">
        <f t="shared" si="1"/>
        <v>#DIV/0!</v>
      </c>
      <c r="X33" s="333"/>
      <c r="Y33" s="333"/>
      <c r="Z33" s="334"/>
    </row>
    <row r="34" spans="1:26" ht="20.100000000000001" customHeight="1" x14ac:dyDescent="0.2">
      <c r="B34" s="268" t="s">
        <v>2767</v>
      </c>
      <c r="C34" s="268"/>
      <c r="D34" s="268"/>
      <c r="E34" s="268"/>
      <c r="F34" s="195" t="s">
        <v>251</v>
      </c>
      <c r="G34" s="195">
        <v>214</v>
      </c>
      <c r="H34" s="282">
        <v>5</v>
      </c>
      <c r="I34" s="282"/>
      <c r="J34" s="282"/>
      <c r="K34" s="296">
        <f>P220</f>
        <v>0</v>
      </c>
      <c r="L34" s="296"/>
      <c r="M34" s="328">
        <v>3</v>
      </c>
      <c r="N34" s="328"/>
      <c r="O34" s="219">
        <f>P221</f>
        <v>0</v>
      </c>
      <c r="P34" s="280">
        <f>P223</f>
        <v>0</v>
      </c>
      <c r="Q34" s="280"/>
      <c r="R34" s="280">
        <f>P222</f>
        <v>0</v>
      </c>
      <c r="S34" s="280"/>
      <c r="T34" s="281">
        <f t="shared" si="0"/>
        <v>0</v>
      </c>
      <c r="U34" s="281"/>
      <c r="V34" s="281"/>
      <c r="W34" s="332">
        <f t="shared" si="1"/>
        <v>0</v>
      </c>
      <c r="X34" s="333"/>
      <c r="Y34" s="333"/>
      <c r="Z34" s="334"/>
    </row>
    <row r="35" spans="1:26" ht="20.100000000000001" customHeight="1" x14ac:dyDescent="0.2">
      <c r="B35" s="268" t="s">
        <v>33</v>
      </c>
      <c r="C35" s="268"/>
      <c r="D35" s="268"/>
      <c r="E35" s="268"/>
      <c r="F35" s="195" t="s">
        <v>266</v>
      </c>
      <c r="G35" s="195">
        <v>224</v>
      </c>
      <c r="H35" s="282">
        <v>4</v>
      </c>
      <c r="I35" s="282"/>
      <c r="J35" s="282"/>
      <c r="K35" s="296">
        <f>P229</f>
        <v>0</v>
      </c>
      <c r="L35" s="296"/>
      <c r="M35" s="328">
        <v>0</v>
      </c>
      <c r="N35" s="328"/>
      <c r="O35" s="219">
        <f>P230</f>
        <v>0</v>
      </c>
      <c r="P35" s="280">
        <f>P232</f>
        <v>0</v>
      </c>
      <c r="Q35" s="280"/>
      <c r="R35" s="280">
        <f>P231</f>
        <v>0</v>
      </c>
      <c r="S35" s="280"/>
      <c r="T35" s="281">
        <f t="shared" si="0"/>
        <v>0</v>
      </c>
      <c r="U35" s="281"/>
      <c r="V35" s="281"/>
      <c r="W35" s="332" t="e">
        <f t="shared" si="1"/>
        <v>#DIV/0!</v>
      </c>
      <c r="X35" s="333"/>
      <c r="Y35" s="333"/>
      <c r="Z35" s="334"/>
    </row>
    <row r="36" spans="1:26" ht="20.100000000000001" customHeight="1" x14ac:dyDescent="0.2">
      <c r="B36" s="268" t="s">
        <v>34</v>
      </c>
      <c r="C36" s="268"/>
      <c r="D36" s="268"/>
      <c r="E36" s="268"/>
      <c r="F36" s="195" t="s">
        <v>275</v>
      </c>
      <c r="G36" s="195">
        <v>233</v>
      </c>
      <c r="H36" s="282">
        <v>1</v>
      </c>
      <c r="I36" s="282"/>
      <c r="J36" s="282"/>
      <c r="K36" s="296">
        <f>P235</f>
        <v>0</v>
      </c>
      <c r="L36" s="296"/>
      <c r="M36" s="328">
        <v>0</v>
      </c>
      <c r="N36" s="328"/>
      <c r="O36" s="219">
        <f>P236</f>
        <v>0</v>
      </c>
      <c r="P36" s="280">
        <f>P238</f>
        <v>0</v>
      </c>
      <c r="Q36" s="280"/>
      <c r="R36" s="280">
        <f>P237</f>
        <v>0</v>
      </c>
      <c r="S36" s="280"/>
      <c r="T36" s="281">
        <f t="shared" si="0"/>
        <v>0</v>
      </c>
      <c r="U36" s="281"/>
      <c r="V36" s="281"/>
      <c r="W36" s="332" t="e">
        <f t="shared" si="1"/>
        <v>#DIV/0!</v>
      </c>
      <c r="X36" s="333"/>
      <c r="Y36" s="333"/>
      <c r="Z36" s="334"/>
    </row>
    <row r="37" spans="1:26" ht="20.100000000000001" customHeight="1" x14ac:dyDescent="0.2">
      <c r="B37" s="268" t="s">
        <v>35</v>
      </c>
      <c r="C37" s="268"/>
      <c r="D37" s="268"/>
      <c r="E37" s="268"/>
      <c r="F37" s="195" t="s">
        <v>278</v>
      </c>
      <c r="G37" s="195">
        <v>239</v>
      </c>
      <c r="H37" s="282">
        <v>2</v>
      </c>
      <c r="I37" s="282"/>
      <c r="J37" s="282"/>
      <c r="K37" s="296">
        <f>P242</f>
        <v>0</v>
      </c>
      <c r="L37" s="296"/>
      <c r="M37" s="328">
        <v>0</v>
      </c>
      <c r="N37" s="328"/>
      <c r="O37" s="219">
        <f>P243</f>
        <v>0</v>
      </c>
      <c r="P37" s="280">
        <f>P245</f>
        <v>0</v>
      </c>
      <c r="Q37" s="280"/>
      <c r="R37" s="280">
        <f>P244</f>
        <v>0</v>
      </c>
      <c r="S37" s="280"/>
      <c r="T37" s="281">
        <f t="shared" si="0"/>
        <v>0</v>
      </c>
      <c r="U37" s="281"/>
      <c r="V37" s="281"/>
      <c r="W37" s="332" t="e">
        <f t="shared" si="1"/>
        <v>#DIV/0!</v>
      </c>
      <c r="X37" s="333"/>
      <c r="Y37" s="333"/>
      <c r="Z37" s="334"/>
    </row>
    <row r="38" spans="1:26" ht="20.100000000000001" customHeight="1" x14ac:dyDescent="0.2">
      <c r="B38" s="268" t="s">
        <v>2049</v>
      </c>
      <c r="C38" s="268"/>
      <c r="D38" s="268"/>
      <c r="E38" s="268"/>
      <c r="F38" s="195" t="s">
        <v>284</v>
      </c>
      <c r="G38" s="195">
        <v>247</v>
      </c>
      <c r="H38" s="282">
        <v>8</v>
      </c>
      <c r="I38" s="282"/>
      <c r="J38" s="282"/>
      <c r="K38" s="296">
        <f>P258</f>
        <v>0</v>
      </c>
      <c r="L38" s="296"/>
      <c r="M38" s="328">
        <v>3</v>
      </c>
      <c r="N38" s="328"/>
      <c r="O38" s="219">
        <f>P259</f>
        <v>0</v>
      </c>
      <c r="P38" s="280">
        <f>P261</f>
        <v>0</v>
      </c>
      <c r="Q38" s="280"/>
      <c r="R38" s="280">
        <f>P260</f>
        <v>0</v>
      </c>
      <c r="S38" s="280"/>
      <c r="T38" s="281">
        <f t="shared" si="0"/>
        <v>0</v>
      </c>
      <c r="U38" s="281"/>
      <c r="V38" s="281"/>
      <c r="W38" s="332">
        <f t="shared" si="1"/>
        <v>0</v>
      </c>
      <c r="X38" s="333"/>
      <c r="Y38" s="333"/>
      <c r="Z38" s="334"/>
    </row>
    <row r="39" spans="1:26" ht="20.100000000000001" customHeight="1" x14ac:dyDescent="0.2">
      <c r="B39" s="268" t="s">
        <v>36</v>
      </c>
      <c r="C39" s="268"/>
      <c r="D39" s="268"/>
      <c r="E39" s="268"/>
      <c r="F39" s="195" t="s">
        <v>306</v>
      </c>
      <c r="G39" s="195">
        <v>263</v>
      </c>
      <c r="H39" s="282">
        <v>4</v>
      </c>
      <c r="I39" s="282"/>
      <c r="J39" s="282"/>
      <c r="K39" s="296">
        <f>P268</f>
        <v>0</v>
      </c>
      <c r="L39" s="296"/>
      <c r="M39" s="328">
        <v>2</v>
      </c>
      <c r="N39" s="328"/>
      <c r="O39" s="219">
        <f>P269</f>
        <v>0</v>
      </c>
      <c r="P39" s="280">
        <f>P271</f>
        <v>0</v>
      </c>
      <c r="Q39" s="280"/>
      <c r="R39" s="280">
        <f>P270</f>
        <v>0</v>
      </c>
      <c r="S39" s="280"/>
      <c r="T39" s="281">
        <f t="shared" si="0"/>
        <v>0</v>
      </c>
      <c r="U39" s="281"/>
      <c r="V39" s="281"/>
      <c r="W39" s="332">
        <f t="shared" si="1"/>
        <v>0</v>
      </c>
      <c r="X39" s="333"/>
      <c r="Y39" s="333"/>
      <c r="Z39" s="334"/>
    </row>
    <row r="40" spans="1:26" ht="20.100000000000001" customHeight="1" x14ac:dyDescent="0.2">
      <c r="B40" s="268" t="s">
        <v>2768</v>
      </c>
      <c r="C40" s="268"/>
      <c r="D40" s="268"/>
      <c r="E40" s="268"/>
      <c r="F40" s="195" t="s">
        <v>316</v>
      </c>
      <c r="G40" s="195">
        <v>272</v>
      </c>
      <c r="H40" s="337">
        <v>13</v>
      </c>
      <c r="I40" s="337"/>
      <c r="J40" s="337"/>
      <c r="K40" s="296">
        <f>P288</f>
        <v>0</v>
      </c>
      <c r="L40" s="296"/>
      <c r="M40" s="328">
        <v>4</v>
      </c>
      <c r="N40" s="328"/>
      <c r="O40" s="219">
        <f>P289</f>
        <v>0</v>
      </c>
      <c r="P40" s="280">
        <f>P291</f>
        <v>0</v>
      </c>
      <c r="Q40" s="280"/>
      <c r="R40" s="280">
        <f>P290</f>
        <v>0</v>
      </c>
      <c r="S40" s="280"/>
      <c r="T40" s="281">
        <f t="shared" si="0"/>
        <v>0</v>
      </c>
      <c r="U40" s="281"/>
      <c r="V40" s="281"/>
      <c r="W40" s="332">
        <f t="shared" si="1"/>
        <v>0</v>
      </c>
      <c r="X40" s="333"/>
      <c r="Y40" s="333"/>
      <c r="Z40" s="334"/>
    </row>
    <row r="41" spans="1:26" ht="20.100000000000001" customHeight="1" x14ac:dyDescent="0.2">
      <c r="B41" s="268" t="s">
        <v>37</v>
      </c>
      <c r="C41" s="268"/>
      <c r="D41" s="268"/>
      <c r="E41" s="268"/>
      <c r="F41" s="195" t="s">
        <v>340</v>
      </c>
      <c r="G41" s="195">
        <v>292</v>
      </c>
      <c r="H41" s="282">
        <v>2</v>
      </c>
      <c r="I41" s="282"/>
      <c r="J41" s="282"/>
      <c r="K41" s="296">
        <f>P295</f>
        <v>0</v>
      </c>
      <c r="L41" s="296"/>
      <c r="M41" s="328">
        <v>1</v>
      </c>
      <c r="N41" s="328"/>
      <c r="O41" s="219">
        <f>P296</f>
        <v>0</v>
      </c>
      <c r="P41" s="280">
        <f>P298</f>
        <v>0</v>
      </c>
      <c r="Q41" s="280"/>
      <c r="R41" s="280">
        <f>P297</f>
        <v>0</v>
      </c>
      <c r="S41" s="280"/>
      <c r="T41" s="281">
        <f t="shared" si="0"/>
        <v>0</v>
      </c>
      <c r="U41" s="281"/>
      <c r="V41" s="281"/>
      <c r="W41" s="332">
        <f t="shared" si="1"/>
        <v>0</v>
      </c>
      <c r="X41" s="333"/>
      <c r="Y41" s="333"/>
      <c r="Z41" s="334"/>
    </row>
    <row r="42" spans="1:26" ht="20.100000000000001" customHeight="1" x14ac:dyDescent="0.2">
      <c r="B42" s="268" t="s">
        <v>38</v>
      </c>
      <c r="C42" s="268"/>
      <c r="D42" s="268"/>
      <c r="E42" s="268"/>
      <c r="F42" s="195" t="s">
        <v>345</v>
      </c>
      <c r="G42" s="195">
        <v>299</v>
      </c>
      <c r="H42" s="282">
        <v>8</v>
      </c>
      <c r="I42" s="282"/>
      <c r="J42" s="282"/>
      <c r="K42" s="296">
        <f>P308</f>
        <v>0</v>
      </c>
      <c r="L42" s="296"/>
      <c r="M42" s="328">
        <v>0</v>
      </c>
      <c r="N42" s="328"/>
      <c r="O42" s="219">
        <f>P309</f>
        <v>0</v>
      </c>
      <c r="P42" s="280">
        <f>P311</f>
        <v>0</v>
      </c>
      <c r="Q42" s="280"/>
      <c r="R42" s="280">
        <f>P310</f>
        <v>0</v>
      </c>
      <c r="S42" s="280"/>
      <c r="T42" s="281">
        <f t="shared" si="0"/>
        <v>0</v>
      </c>
      <c r="U42" s="281"/>
      <c r="V42" s="281"/>
      <c r="W42" s="332" t="e">
        <f t="shared" si="1"/>
        <v>#DIV/0!</v>
      </c>
      <c r="X42" s="333"/>
      <c r="Y42" s="333"/>
      <c r="Z42" s="334"/>
    </row>
    <row r="43" spans="1:26" ht="20.100000000000001" customHeight="1" x14ac:dyDescent="0.2">
      <c r="B43" s="268" t="s">
        <v>39</v>
      </c>
      <c r="C43" s="268"/>
      <c r="D43" s="268"/>
      <c r="E43" s="268"/>
      <c r="F43" s="195" t="s">
        <v>360</v>
      </c>
      <c r="G43" s="195">
        <v>312</v>
      </c>
      <c r="H43" s="282">
        <v>2</v>
      </c>
      <c r="I43" s="282"/>
      <c r="J43" s="282"/>
      <c r="K43" s="296">
        <f>P315</f>
        <v>0</v>
      </c>
      <c r="L43" s="296"/>
      <c r="M43" s="328">
        <v>2</v>
      </c>
      <c r="N43" s="328"/>
      <c r="O43" s="219">
        <f>P316</f>
        <v>0</v>
      </c>
      <c r="P43" s="280">
        <f>P318</f>
        <v>0</v>
      </c>
      <c r="Q43" s="280"/>
      <c r="R43" s="280">
        <f>P317</f>
        <v>0</v>
      </c>
      <c r="S43" s="280"/>
      <c r="T43" s="281">
        <f t="shared" si="0"/>
        <v>0</v>
      </c>
      <c r="U43" s="281"/>
      <c r="V43" s="281"/>
      <c r="W43" s="332">
        <f t="shared" si="1"/>
        <v>0</v>
      </c>
      <c r="X43" s="333"/>
      <c r="Y43" s="333"/>
      <c r="Z43" s="334"/>
    </row>
    <row r="44" spans="1:26" ht="20.100000000000001" customHeight="1" x14ac:dyDescent="0.2">
      <c r="B44" s="268" t="s">
        <v>40</v>
      </c>
      <c r="C44" s="268"/>
      <c r="D44" s="268"/>
      <c r="E44" s="268"/>
      <c r="F44" s="195" t="s">
        <v>365</v>
      </c>
      <c r="G44" s="195">
        <v>319</v>
      </c>
      <c r="H44" s="282">
        <v>3</v>
      </c>
      <c r="I44" s="282"/>
      <c r="J44" s="282"/>
      <c r="K44" s="296">
        <f>P323</f>
        <v>0</v>
      </c>
      <c r="L44" s="296"/>
      <c r="M44" s="328">
        <v>0</v>
      </c>
      <c r="N44" s="328"/>
      <c r="O44" s="219">
        <f>P324</f>
        <v>0</v>
      </c>
      <c r="P44" s="280">
        <f>P326</f>
        <v>0</v>
      </c>
      <c r="Q44" s="280"/>
      <c r="R44" s="280">
        <f>P325</f>
        <v>0</v>
      </c>
      <c r="S44" s="280"/>
      <c r="T44" s="281">
        <f t="shared" si="0"/>
        <v>0</v>
      </c>
      <c r="U44" s="281"/>
      <c r="V44" s="281"/>
      <c r="W44" s="332" t="e">
        <f t="shared" si="1"/>
        <v>#DIV/0!</v>
      </c>
      <c r="X44" s="333"/>
      <c r="Y44" s="333"/>
      <c r="Z44" s="334"/>
    </row>
    <row r="45" spans="1:26" ht="20.100000000000001" customHeight="1" thickBot="1" x14ac:dyDescent="0.25">
      <c r="B45" s="268" t="s">
        <v>41</v>
      </c>
      <c r="C45" s="268"/>
      <c r="D45" s="268"/>
      <c r="E45" s="268"/>
      <c r="F45" s="195" t="s">
        <v>373</v>
      </c>
      <c r="G45" s="195">
        <v>327</v>
      </c>
      <c r="H45" s="335">
        <v>2</v>
      </c>
      <c r="I45" s="335"/>
      <c r="J45" s="335"/>
      <c r="K45" s="336">
        <f>P330</f>
        <v>0</v>
      </c>
      <c r="L45" s="336"/>
      <c r="M45" s="339">
        <v>1</v>
      </c>
      <c r="N45" s="339"/>
      <c r="O45" s="222">
        <f>P331</f>
        <v>0</v>
      </c>
      <c r="P45" s="352">
        <f>P333</f>
        <v>0</v>
      </c>
      <c r="Q45" s="352"/>
      <c r="R45" s="352">
        <f>P332</f>
        <v>0</v>
      </c>
      <c r="S45" s="352"/>
      <c r="T45" s="353">
        <f t="shared" si="0"/>
        <v>0</v>
      </c>
      <c r="U45" s="353"/>
      <c r="V45" s="353"/>
      <c r="W45" s="348">
        <f t="shared" si="1"/>
        <v>0</v>
      </c>
      <c r="X45" s="349"/>
      <c r="Y45" s="349"/>
      <c r="Z45" s="350"/>
    </row>
    <row r="46" spans="1:26" ht="20.100000000000001" customHeight="1" thickTop="1" thickBot="1" x14ac:dyDescent="0.25">
      <c r="B46" s="268" t="s">
        <v>3490</v>
      </c>
      <c r="C46" s="268"/>
      <c r="D46" s="268"/>
      <c r="E46" s="268"/>
      <c r="F46" s="268"/>
      <c r="G46" s="340"/>
      <c r="H46" s="341">
        <f>SUM(H25:J45)</f>
        <v>156</v>
      </c>
      <c r="I46" s="341"/>
      <c r="J46" s="341"/>
      <c r="K46" s="342">
        <f>SUM(K25:L45)</f>
        <v>0</v>
      </c>
      <c r="L46" s="342"/>
      <c r="M46" s="345">
        <f>SUM(M25:N45)</f>
        <v>36</v>
      </c>
      <c r="N46" s="345"/>
      <c r="O46" s="220">
        <f>SUM(O25:O45)</f>
        <v>0</v>
      </c>
      <c r="P46" s="343">
        <f>SUM(P25:Q45)</f>
        <v>45</v>
      </c>
      <c r="Q46" s="343"/>
      <c r="R46" s="344">
        <f>SUM(R25:S45)</f>
        <v>13</v>
      </c>
      <c r="S46" s="344"/>
      <c r="T46" s="338">
        <f>P46/(H46-K46)*100</f>
        <v>28.846153846153843</v>
      </c>
      <c r="U46" s="338"/>
      <c r="V46" s="338"/>
      <c r="W46" s="351">
        <f>R46/(M46-O46)*100</f>
        <v>36.111111111111107</v>
      </c>
      <c r="X46" s="351"/>
      <c r="Y46" s="351"/>
      <c r="Z46" s="351"/>
    </row>
    <row r="47" spans="1:26" ht="20.100000000000001" customHeight="1" thickTop="1" x14ac:dyDescent="0.2">
      <c r="B47" s="268" t="s">
        <v>3427</v>
      </c>
      <c r="C47" s="268"/>
      <c r="D47" s="268"/>
      <c r="E47" s="268"/>
      <c r="F47" s="268"/>
      <c r="G47" s="268"/>
      <c r="H47" s="310" t="str">
        <f>IF(AND(T46&gt;=90,W46=100),"Yes","No")</f>
        <v>No</v>
      </c>
      <c r="I47" s="310"/>
      <c r="J47" s="310"/>
      <c r="K47" s="310"/>
      <c r="L47" s="310"/>
      <c r="M47" s="354"/>
      <c r="N47" s="355"/>
      <c r="O47" s="355"/>
      <c r="P47" s="355"/>
      <c r="Q47" s="355"/>
      <c r="R47" s="355"/>
      <c r="S47" s="355"/>
      <c r="T47" s="355"/>
      <c r="U47" s="355"/>
      <c r="V47" s="355"/>
      <c r="W47" s="355"/>
      <c r="X47" s="355"/>
      <c r="Y47" s="355"/>
      <c r="Z47" s="356"/>
    </row>
    <row r="48" spans="1:26" ht="20.100000000000001" customHeight="1" x14ac:dyDescent="0.2">
      <c r="A48" s="5"/>
      <c r="B48" s="296" t="s">
        <v>43</v>
      </c>
      <c r="C48" s="296"/>
      <c r="D48" s="296"/>
      <c r="E48" s="296"/>
      <c r="F48" s="296"/>
      <c r="G48" s="296"/>
      <c r="H48" s="296">
        <f>H46-K46</f>
        <v>156</v>
      </c>
      <c r="I48" s="296"/>
      <c r="J48" s="296"/>
      <c r="K48" s="340"/>
      <c r="L48" s="346"/>
      <c r="M48" s="346"/>
      <c r="N48" s="346"/>
      <c r="O48" s="346"/>
      <c r="P48" s="346"/>
      <c r="Q48" s="346"/>
      <c r="R48" s="346"/>
      <c r="S48" s="346"/>
      <c r="T48" s="346"/>
      <c r="U48" s="346"/>
      <c r="V48" s="346"/>
      <c r="W48" s="346"/>
      <c r="X48" s="346"/>
      <c r="Y48" s="346"/>
      <c r="Z48" s="347"/>
    </row>
    <row r="49" spans="1:26" ht="20.100000000000001" customHeight="1" x14ac:dyDescent="0.2">
      <c r="A49" s="5"/>
      <c r="B49" s="358"/>
      <c r="C49" s="359"/>
      <c r="D49" s="359"/>
      <c r="E49" s="359"/>
      <c r="F49" s="359"/>
      <c r="G49" s="359"/>
      <c r="H49" s="359"/>
      <c r="I49" s="359"/>
      <c r="J49" s="359"/>
      <c r="K49" s="359"/>
      <c r="L49" s="359"/>
      <c r="M49" s="359"/>
      <c r="N49" s="359"/>
      <c r="O49" s="359"/>
      <c r="P49" s="359"/>
      <c r="Q49" s="359"/>
      <c r="R49" s="359"/>
      <c r="S49" s="359"/>
      <c r="T49" s="359"/>
      <c r="U49" s="359"/>
      <c r="V49" s="359"/>
      <c r="W49" s="359"/>
      <c r="X49" s="359"/>
      <c r="Y49" s="359"/>
      <c r="Z49" s="360"/>
    </row>
    <row r="50" spans="1:26" ht="30.75" customHeight="1" x14ac:dyDescent="0.2">
      <c r="A50" s="5"/>
      <c r="B50" s="216" t="s">
        <v>44</v>
      </c>
      <c r="C50" s="357" t="s">
        <v>45</v>
      </c>
      <c r="D50" s="357"/>
      <c r="E50" s="357"/>
      <c r="F50" s="357"/>
      <c r="G50" s="218" t="s">
        <v>46</v>
      </c>
      <c r="H50" s="357" t="s">
        <v>47</v>
      </c>
      <c r="I50" s="357"/>
      <c r="J50" s="357"/>
      <c r="K50" s="357"/>
      <c r="L50" s="357"/>
      <c r="M50" s="357"/>
      <c r="N50" s="357"/>
      <c r="O50" s="357"/>
      <c r="P50" s="218" t="s">
        <v>13</v>
      </c>
      <c r="Q50" s="258" t="s">
        <v>48</v>
      </c>
      <c r="R50" s="259"/>
      <c r="S50" s="259"/>
      <c r="T50" s="259"/>
      <c r="U50" s="259"/>
      <c r="V50" s="259"/>
      <c r="W50" s="259"/>
      <c r="X50" s="259"/>
      <c r="Y50" s="259"/>
      <c r="Z50" s="260"/>
    </row>
    <row r="51" spans="1:26" ht="20.100000000000001" customHeight="1" x14ac:dyDescent="0.2">
      <c r="A51" s="5"/>
      <c r="B51" s="9">
        <v>1</v>
      </c>
      <c r="C51" s="364" t="s">
        <v>49</v>
      </c>
      <c r="D51" s="365"/>
      <c r="E51" s="365"/>
      <c r="F51" s="365"/>
      <c r="G51" s="365"/>
      <c r="H51" s="365"/>
      <c r="I51" s="365"/>
      <c r="J51" s="365"/>
      <c r="K51" s="365"/>
      <c r="L51" s="365"/>
      <c r="M51" s="365"/>
      <c r="N51" s="365"/>
      <c r="O51" s="366"/>
      <c r="P51" s="8"/>
      <c r="Q51" s="259"/>
      <c r="R51" s="259"/>
      <c r="S51" s="259"/>
      <c r="T51" s="259"/>
      <c r="U51" s="259"/>
      <c r="V51" s="259"/>
      <c r="W51" s="259"/>
      <c r="X51" s="259"/>
      <c r="Y51" s="259"/>
      <c r="Z51" s="260"/>
    </row>
    <row r="52" spans="1:26" ht="20.100000000000001" customHeight="1" x14ac:dyDescent="0.2">
      <c r="A52" s="5"/>
      <c r="B52" s="10" t="s">
        <v>50</v>
      </c>
      <c r="C52" s="364" t="s">
        <v>51</v>
      </c>
      <c r="D52" s="365"/>
      <c r="E52" s="365"/>
      <c r="F52" s="365"/>
      <c r="G52" s="365"/>
      <c r="H52" s="365"/>
      <c r="I52" s="365"/>
      <c r="J52" s="365"/>
      <c r="K52" s="365"/>
      <c r="L52" s="365"/>
      <c r="M52" s="365"/>
      <c r="N52" s="365"/>
      <c r="O52" s="366"/>
      <c r="P52" s="8"/>
      <c r="Q52" s="259"/>
      <c r="R52" s="259"/>
      <c r="S52" s="259"/>
      <c r="T52" s="259"/>
      <c r="U52" s="259"/>
      <c r="V52" s="259"/>
      <c r="W52" s="259"/>
      <c r="X52" s="259"/>
      <c r="Y52" s="259"/>
      <c r="Z52" s="260"/>
    </row>
    <row r="53" spans="1:26" ht="20.100000000000001" customHeight="1" x14ac:dyDescent="0.2">
      <c r="B53" s="216" t="s">
        <v>52</v>
      </c>
      <c r="C53" s="364" t="s">
        <v>24</v>
      </c>
      <c r="D53" s="365"/>
      <c r="E53" s="365"/>
      <c r="F53" s="365"/>
      <c r="G53" s="365"/>
      <c r="H53" s="365"/>
      <c r="I53" s="365"/>
      <c r="J53" s="365"/>
      <c r="K53" s="365"/>
      <c r="L53" s="365"/>
      <c r="M53" s="365"/>
      <c r="N53" s="365"/>
      <c r="O53" s="366"/>
      <c r="P53" s="8"/>
      <c r="Q53" s="259"/>
      <c r="R53" s="259"/>
      <c r="S53" s="259"/>
      <c r="T53" s="259"/>
      <c r="U53" s="259"/>
      <c r="V53" s="259"/>
      <c r="W53" s="259"/>
      <c r="X53" s="259"/>
      <c r="Y53" s="259"/>
      <c r="Z53" s="260"/>
    </row>
    <row r="54" spans="1:26" ht="114.75" customHeight="1" x14ac:dyDescent="0.2">
      <c r="B54" s="211" t="s">
        <v>53</v>
      </c>
      <c r="C54" s="265" t="s">
        <v>54</v>
      </c>
      <c r="D54" s="265"/>
      <c r="E54" s="265"/>
      <c r="F54" s="265"/>
      <c r="G54" s="114"/>
      <c r="H54" s="265" t="s">
        <v>2036</v>
      </c>
      <c r="I54" s="265"/>
      <c r="J54" s="265"/>
      <c r="K54" s="265"/>
      <c r="L54" s="265"/>
      <c r="M54" s="265"/>
      <c r="N54" s="265"/>
      <c r="O54" s="265"/>
      <c r="P54" s="215"/>
      <c r="Q54" s="361"/>
      <c r="R54" s="362"/>
      <c r="S54" s="362"/>
      <c r="T54" s="362"/>
      <c r="U54" s="362"/>
      <c r="V54" s="362"/>
      <c r="W54" s="362"/>
      <c r="X54" s="362"/>
      <c r="Y54" s="362"/>
      <c r="Z54" s="363"/>
    </row>
    <row r="55" spans="1:26" ht="20.100000000000001" customHeight="1" x14ac:dyDescent="0.2">
      <c r="B55" s="211" t="s">
        <v>55</v>
      </c>
      <c r="C55" s="265" t="s">
        <v>56</v>
      </c>
      <c r="D55" s="265"/>
      <c r="E55" s="265"/>
      <c r="F55" s="265"/>
      <c r="G55" s="217" t="s">
        <v>57</v>
      </c>
      <c r="H55" s="265" t="s">
        <v>2879</v>
      </c>
      <c r="I55" s="265"/>
      <c r="J55" s="265"/>
      <c r="K55" s="265"/>
      <c r="L55" s="265"/>
      <c r="M55" s="265"/>
      <c r="N55" s="265"/>
      <c r="O55" s="265"/>
      <c r="P55" s="218">
        <v>1</v>
      </c>
      <c r="Q55" s="258"/>
      <c r="R55" s="259"/>
      <c r="S55" s="259"/>
      <c r="T55" s="259"/>
      <c r="U55" s="259"/>
      <c r="V55" s="259"/>
      <c r="W55" s="259"/>
      <c r="X55" s="259"/>
      <c r="Y55" s="259"/>
      <c r="Z55" s="260"/>
    </row>
    <row r="56" spans="1:26" ht="20.100000000000001" customHeight="1" x14ac:dyDescent="0.2">
      <c r="B56" s="211" t="s">
        <v>58</v>
      </c>
      <c r="C56" s="265" t="s">
        <v>1876</v>
      </c>
      <c r="D56" s="265"/>
      <c r="E56" s="265"/>
      <c r="F56" s="265"/>
      <c r="G56" s="217"/>
      <c r="H56" s="265" t="s">
        <v>2880</v>
      </c>
      <c r="I56" s="265"/>
      <c r="J56" s="265"/>
      <c r="K56" s="265"/>
      <c r="L56" s="265"/>
      <c r="M56" s="265"/>
      <c r="N56" s="265"/>
      <c r="O56" s="265"/>
      <c r="P56" s="218">
        <v>1</v>
      </c>
      <c r="Q56" s="258"/>
      <c r="R56" s="259"/>
      <c r="S56" s="259"/>
      <c r="T56" s="259"/>
      <c r="U56" s="259"/>
      <c r="V56" s="259"/>
      <c r="W56" s="259"/>
      <c r="X56" s="259"/>
      <c r="Y56" s="259"/>
      <c r="Z56" s="260"/>
    </row>
    <row r="57" spans="1:26" ht="20.100000000000001" customHeight="1" x14ac:dyDescent="0.2">
      <c r="B57" s="211" t="s">
        <v>59</v>
      </c>
      <c r="C57" s="265" t="s">
        <v>60</v>
      </c>
      <c r="D57" s="265"/>
      <c r="E57" s="265"/>
      <c r="F57" s="265"/>
      <c r="G57" s="217"/>
      <c r="H57" s="265" t="s">
        <v>2881</v>
      </c>
      <c r="I57" s="265"/>
      <c r="J57" s="265"/>
      <c r="K57" s="265"/>
      <c r="L57" s="265"/>
      <c r="M57" s="265"/>
      <c r="N57" s="265"/>
      <c r="O57" s="265"/>
      <c r="P57" s="218">
        <v>1</v>
      </c>
      <c r="Q57" s="258"/>
      <c r="R57" s="259"/>
      <c r="S57" s="259"/>
      <c r="T57" s="259"/>
      <c r="U57" s="259"/>
      <c r="V57" s="259"/>
      <c r="W57" s="259"/>
      <c r="X57" s="259"/>
      <c r="Y57" s="259"/>
      <c r="Z57" s="260"/>
    </row>
    <row r="58" spans="1:26" ht="60" customHeight="1" x14ac:dyDescent="0.2">
      <c r="B58" s="211" t="s">
        <v>61</v>
      </c>
      <c r="C58" s="265" t="s">
        <v>62</v>
      </c>
      <c r="D58" s="265"/>
      <c r="E58" s="265"/>
      <c r="F58" s="265"/>
      <c r="G58" s="217"/>
      <c r="H58" s="265" t="s">
        <v>3455</v>
      </c>
      <c r="I58" s="265"/>
      <c r="J58" s="265"/>
      <c r="K58" s="265"/>
      <c r="L58" s="265"/>
      <c r="M58" s="265"/>
      <c r="N58" s="265"/>
      <c r="O58" s="265"/>
      <c r="P58" s="218">
        <v>1</v>
      </c>
      <c r="Q58" s="258"/>
      <c r="R58" s="259"/>
      <c r="S58" s="259"/>
      <c r="T58" s="259"/>
      <c r="U58" s="259"/>
      <c r="V58" s="259"/>
      <c r="W58" s="259"/>
      <c r="X58" s="259"/>
      <c r="Y58" s="259"/>
      <c r="Z58" s="260"/>
    </row>
    <row r="59" spans="1:26" ht="102.75" customHeight="1" x14ac:dyDescent="0.2">
      <c r="B59" s="211" t="s">
        <v>63</v>
      </c>
      <c r="C59" s="265" t="s">
        <v>64</v>
      </c>
      <c r="D59" s="265"/>
      <c r="E59" s="265"/>
      <c r="F59" s="265"/>
      <c r="G59" s="217"/>
      <c r="H59" s="265" t="s">
        <v>2882</v>
      </c>
      <c r="I59" s="265"/>
      <c r="J59" s="265"/>
      <c r="K59" s="265"/>
      <c r="L59" s="265"/>
      <c r="M59" s="265"/>
      <c r="N59" s="265"/>
      <c r="O59" s="265"/>
      <c r="P59" s="218">
        <v>1</v>
      </c>
      <c r="Q59" s="258"/>
      <c r="R59" s="259"/>
      <c r="S59" s="259"/>
      <c r="T59" s="259"/>
      <c r="U59" s="259"/>
      <c r="V59" s="259"/>
      <c r="W59" s="259"/>
      <c r="X59" s="259"/>
      <c r="Y59" s="259"/>
      <c r="Z59" s="260"/>
    </row>
    <row r="60" spans="1:26" ht="20.100000000000001" customHeight="1" x14ac:dyDescent="0.2">
      <c r="B60" s="265" t="s">
        <v>65</v>
      </c>
      <c r="C60" s="265" t="s">
        <v>66</v>
      </c>
      <c r="D60" s="265"/>
      <c r="E60" s="265"/>
      <c r="F60" s="265"/>
      <c r="G60" s="373"/>
      <c r="H60" s="265" t="s">
        <v>67</v>
      </c>
      <c r="I60" s="265"/>
      <c r="J60" s="265"/>
      <c r="K60" s="265"/>
      <c r="L60" s="265"/>
      <c r="M60" s="265"/>
      <c r="N60" s="265"/>
      <c r="O60" s="265"/>
      <c r="P60" s="374">
        <v>1</v>
      </c>
      <c r="Q60" s="367"/>
      <c r="R60" s="368"/>
      <c r="S60" s="368"/>
      <c r="T60" s="368"/>
      <c r="U60" s="368"/>
      <c r="V60" s="368"/>
      <c r="W60" s="368"/>
      <c r="X60" s="368"/>
      <c r="Y60" s="368"/>
      <c r="Z60" s="369"/>
    </row>
    <row r="61" spans="1:26" ht="12" customHeight="1" x14ac:dyDescent="0.2">
      <c r="B61" s="265"/>
      <c r="C61" s="265"/>
      <c r="D61" s="265"/>
      <c r="E61" s="265"/>
      <c r="F61" s="265"/>
      <c r="G61" s="373"/>
      <c r="H61" s="265"/>
      <c r="I61" s="265"/>
      <c r="J61" s="265"/>
      <c r="K61" s="265"/>
      <c r="L61" s="265"/>
      <c r="M61" s="265"/>
      <c r="N61" s="265"/>
      <c r="O61" s="265"/>
      <c r="P61" s="374"/>
      <c r="Q61" s="370"/>
      <c r="R61" s="371"/>
      <c r="S61" s="371"/>
      <c r="T61" s="371"/>
      <c r="U61" s="371"/>
      <c r="V61" s="371"/>
      <c r="W61" s="371"/>
      <c r="X61" s="371"/>
      <c r="Y61" s="371"/>
      <c r="Z61" s="372"/>
    </row>
    <row r="62" spans="1:26" ht="30" customHeight="1" x14ac:dyDescent="0.2">
      <c r="B62" s="211" t="s">
        <v>68</v>
      </c>
      <c r="C62" s="265" t="s">
        <v>69</v>
      </c>
      <c r="D62" s="265"/>
      <c r="E62" s="265"/>
      <c r="F62" s="265"/>
      <c r="G62" s="217"/>
      <c r="H62" s="265" t="s">
        <v>70</v>
      </c>
      <c r="I62" s="265"/>
      <c r="J62" s="265"/>
      <c r="K62" s="265"/>
      <c r="L62" s="265"/>
      <c r="M62" s="265"/>
      <c r="N62" s="265"/>
      <c r="O62" s="265"/>
      <c r="P62" s="218">
        <v>1</v>
      </c>
      <c r="Q62" s="258"/>
      <c r="R62" s="259"/>
      <c r="S62" s="259"/>
      <c r="T62" s="259"/>
      <c r="U62" s="259"/>
      <c r="V62" s="259"/>
      <c r="W62" s="259"/>
      <c r="X62" s="259"/>
      <c r="Y62" s="259"/>
      <c r="Z62" s="260"/>
    </row>
    <row r="63" spans="1:26" ht="30" customHeight="1" x14ac:dyDescent="0.2">
      <c r="B63" s="211" t="s">
        <v>71</v>
      </c>
      <c r="C63" s="265" t="s">
        <v>72</v>
      </c>
      <c r="D63" s="265"/>
      <c r="E63" s="265"/>
      <c r="F63" s="265"/>
      <c r="G63" s="217"/>
      <c r="H63" s="265" t="s">
        <v>73</v>
      </c>
      <c r="I63" s="265"/>
      <c r="J63" s="265"/>
      <c r="K63" s="265"/>
      <c r="L63" s="265"/>
      <c r="M63" s="265"/>
      <c r="N63" s="265"/>
      <c r="O63" s="265"/>
      <c r="P63" s="218">
        <v>1</v>
      </c>
      <c r="Q63" s="258"/>
      <c r="R63" s="259"/>
      <c r="S63" s="259"/>
      <c r="T63" s="259"/>
      <c r="U63" s="259"/>
      <c r="V63" s="259"/>
      <c r="W63" s="259"/>
      <c r="X63" s="259"/>
      <c r="Y63" s="259"/>
      <c r="Z63" s="260"/>
    </row>
    <row r="64" spans="1:26" ht="33" customHeight="1" x14ac:dyDescent="0.2">
      <c r="B64" s="211" t="s">
        <v>74</v>
      </c>
      <c r="C64" s="265" t="s">
        <v>2834</v>
      </c>
      <c r="D64" s="265"/>
      <c r="E64" s="265"/>
      <c r="F64" s="265"/>
      <c r="G64" s="217"/>
      <c r="H64" s="265" t="s">
        <v>75</v>
      </c>
      <c r="I64" s="265"/>
      <c r="J64" s="265"/>
      <c r="K64" s="265"/>
      <c r="L64" s="265"/>
      <c r="M64" s="265"/>
      <c r="N64" s="265"/>
      <c r="O64" s="265"/>
      <c r="P64" s="218">
        <v>1</v>
      </c>
      <c r="Q64" s="258"/>
      <c r="R64" s="259"/>
      <c r="S64" s="259"/>
      <c r="T64" s="259"/>
      <c r="U64" s="259"/>
      <c r="V64" s="259"/>
      <c r="W64" s="259"/>
      <c r="X64" s="259"/>
      <c r="Y64" s="259"/>
      <c r="Z64" s="260"/>
    </row>
    <row r="65" spans="2:26" ht="18.75" customHeight="1" x14ac:dyDescent="0.2">
      <c r="B65" s="211" t="s">
        <v>76</v>
      </c>
      <c r="C65" s="265" t="s">
        <v>77</v>
      </c>
      <c r="D65" s="265"/>
      <c r="E65" s="265"/>
      <c r="F65" s="265"/>
      <c r="G65" s="217"/>
      <c r="H65" s="375" t="s">
        <v>78</v>
      </c>
      <c r="I65" s="375"/>
      <c r="J65" s="375"/>
      <c r="K65" s="375"/>
      <c r="L65" s="375"/>
      <c r="M65" s="375"/>
      <c r="N65" s="375"/>
      <c r="O65" s="375"/>
      <c r="P65" s="218">
        <v>1</v>
      </c>
      <c r="Q65" s="258"/>
      <c r="R65" s="259"/>
      <c r="S65" s="259"/>
      <c r="T65" s="259"/>
      <c r="U65" s="259"/>
      <c r="V65" s="259"/>
      <c r="W65" s="259"/>
      <c r="X65" s="259"/>
      <c r="Y65" s="259"/>
      <c r="Z65" s="260"/>
    </row>
    <row r="66" spans="2:26" ht="119.25" customHeight="1" x14ac:dyDescent="0.2">
      <c r="B66" s="211" t="s">
        <v>79</v>
      </c>
      <c r="C66" s="265" t="s">
        <v>80</v>
      </c>
      <c r="D66" s="265"/>
      <c r="E66" s="265"/>
      <c r="F66" s="265"/>
      <c r="G66" s="14"/>
      <c r="H66" s="375" t="s">
        <v>81</v>
      </c>
      <c r="I66" s="375"/>
      <c r="J66" s="375"/>
      <c r="K66" s="375"/>
      <c r="L66" s="375"/>
      <c r="M66" s="375"/>
      <c r="N66" s="375"/>
      <c r="O66" s="375"/>
      <c r="P66" s="218">
        <v>1</v>
      </c>
      <c r="Q66" s="258"/>
      <c r="R66" s="259"/>
      <c r="S66" s="259"/>
      <c r="T66" s="259"/>
      <c r="U66" s="259"/>
      <c r="V66" s="259"/>
      <c r="W66" s="259"/>
      <c r="X66" s="259"/>
      <c r="Y66" s="259"/>
      <c r="Z66" s="260"/>
    </row>
    <row r="67" spans="2:26" ht="89.25" customHeight="1" x14ac:dyDescent="0.2">
      <c r="B67" s="211" t="s">
        <v>82</v>
      </c>
      <c r="C67" s="265" t="s">
        <v>83</v>
      </c>
      <c r="D67" s="265"/>
      <c r="E67" s="265"/>
      <c r="F67" s="265"/>
      <c r="G67" s="14"/>
      <c r="H67" s="375" t="s">
        <v>2883</v>
      </c>
      <c r="I67" s="375"/>
      <c r="J67" s="375"/>
      <c r="K67" s="375"/>
      <c r="L67" s="375"/>
      <c r="M67" s="375"/>
      <c r="N67" s="375"/>
      <c r="O67" s="375"/>
      <c r="P67" s="218">
        <v>1</v>
      </c>
      <c r="Q67" s="258"/>
      <c r="R67" s="259"/>
      <c r="S67" s="259"/>
      <c r="T67" s="259"/>
      <c r="U67" s="259"/>
      <c r="V67" s="259"/>
      <c r="W67" s="259"/>
      <c r="X67" s="259"/>
      <c r="Y67" s="259"/>
      <c r="Z67" s="260"/>
    </row>
    <row r="68" spans="2:26" ht="75.75" customHeight="1" x14ac:dyDescent="0.2">
      <c r="B68" s="211" t="s">
        <v>85</v>
      </c>
      <c r="C68" s="265" t="s">
        <v>86</v>
      </c>
      <c r="D68" s="265"/>
      <c r="E68" s="265"/>
      <c r="F68" s="265"/>
      <c r="G68" s="14"/>
      <c r="H68" s="375" t="s">
        <v>3456</v>
      </c>
      <c r="I68" s="375"/>
      <c r="J68" s="375"/>
      <c r="K68" s="375"/>
      <c r="L68" s="375"/>
      <c r="M68" s="375"/>
      <c r="N68" s="375"/>
      <c r="O68" s="375"/>
      <c r="P68" s="218">
        <v>1</v>
      </c>
      <c r="Q68" s="258"/>
      <c r="R68" s="259"/>
      <c r="S68" s="259"/>
      <c r="T68" s="259"/>
      <c r="U68" s="259"/>
      <c r="V68" s="259"/>
      <c r="W68" s="259"/>
      <c r="X68" s="259"/>
      <c r="Y68" s="259"/>
      <c r="Z68" s="260"/>
    </row>
    <row r="69" spans="2:26" ht="30" customHeight="1" x14ac:dyDescent="0.2">
      <c r="B69" s="211" t="s">
        <v>88</v>
      </c>
      <c r="C69" s="265" t="s">
        <v>89</v>
      </c>
      <c r="D69" s="265"/>
      <c r="E69" s="265"/>
      <c r="F69" s="265"/>
      <c r="G69" s="217" t="s">
        <v>57</v>
      </c>
      <c r="H69" s="265" t="s">
        <v>2884</v>
      </c>
      <c r="I69" s="265"/>
      <c r="J69" s="265"/>
      <c r="K69" s="265"/>
      <c r="L69" s="265"/>
      <c r="M69" s="265"/>
      <c r="N69" s="265"/>
      <c r="O69" s="265"/>
      <c r="P69" s="218">
        <v>1</v>
      </c>
      <c r="Q69" s="258"/>
      <c r="R69" s="259"/>
      <c r="S69" s="259"/>
      <c r="T69" s="259"/>
      <c r="U69" s="259"/>
      <c r="V69" s="259"/>
      <c r="W69" s="259"/>
      <c r="X69" s="259"/>
      <c r="Y69" s="259"/>
      <c r="Z69" s="260"/>
    </row>
    <row r="70" spans="2:26" ht="130.5" customHeight="1" x14ac:dyDescent="0.2">
      <c r="B70" s="211" t="s">
        <v>90</v>
      </c>
      <c r="C70" s="265" t="s">
        <v>2885</v>
      </c>
      <c r="D70" s="265"/>
      <c r="E70" s="265"/>
      <c r="F70" s="265"/>
      <c r="G70" s="217"/>
      <c r="H70" s="265" t="s">
        <v>1877</v>
      </c>
      <c r="I70" s="265"/>
      <c r="J70" s="265"/>
      <c r="K70" s="265"/>
      <c r="L70" s="265"/>
      <c r="M70" s="265"/>
      <c r="N70" s="265"/>
      <c r="O70" s="265"/>
      <c r="P70" s="218">
        <v>1</v>
      </c>
      <c r="Q70" s="258"/>
      <c r="R70" s="259"/>
      <c r="S70" s="259"/>
      <c r="T70" s="259"/>
      <c r="U70" s="259"/>
      <c r="V70" s="259"/>
      <c r="W70" s="259"/>
      <c r="X70" s="259"/>
      <c r="Y70" s="259"/>
      <c r="Z70" s="260"/>
    </row>
    <row r="71" spans="2:26" ht="48" customHeight="1" x14ac:dyDescent="0.2">
      <c r="B71" s="211" t="s">
        <v>91</v>
      </c>
      <c r="C71" s="265" t="s">
        <v>2886</v>
      </c>
      <c r="D71" s="265"/>
      <c r="E71" s="265"/>
      <c r="F71" s="265"/>
      <c r="G71" s="217"/>
      <c r="H71" s="265" t="s">
        <v>3457</v>
      </c>
      <c r="I71" s="265"/>
      <c r="J71" s="265"/>
      <c r="K71" s="265"/>
      <c r="L71" s="265"/>
      <c r="M71" s="265"/>
      <c r="N71" s="265"/>
      <c r="O71" s="265"/>
      <c r="P71" s="218">
        <v>1</v>
      </c>
      <c r="Q71" s="258"/>
      <c r="R71" s="259"/>
      <c r="S71" s="259"/>
      <c r="T71" s="259"/>
      <c r="U71" s="259"/>
      <c r="V71" s="259"/>
      <c r="W71" s="259"/>
      <c r="X71" s="259"/>
      <c r="Y71" s="259"/>
      <c r="Z71" s="260"/>
    </row>
    <row r="72" spans="2:26" ht="25.5" customHeight="1" x14ac:dyDescent="0.2">
      <c r="B72" s="266" t="s">
        <v>92</v>
      </c>
      <c r="C72" s="266"/>
      <c r="D72" s="266"/>
      <c r="E72" s="266"/>
      <c r="F72" s="266"/>
      <c r="G72" s="266"/>
      <c r="H72" s="266"/>
      <c r="I72" s="266"/>
      <c r="J72" s="266"/>
      <c r="K72" s="266"/>
      <c r="L72" s="266"/>
      <c r="M72" s="266"/>
      <c r="N72" s="266"/>
      <c r="O72" s="266"/>
      <c r="P72" s="208">
        <f>COUNTIF(P55:P71,"N/A")</f>
        <v>0</v>
      </c>
      <c r="Q72" s="130"/>
      <c r="R72" s="27"/>
      <c r="S72" s="27"/>
      <c r="T72" s="27"/>
      <c r="U72" s="27"/>
      <c r="V72" s="27"/>
      <c r="W72" s="27"/>
      <c r="X72" s="27"/>
      <c r="Y72" s="27"/>
      <c r="Z72" s="131"/>
    </row>
    <row r="73" spans="2:26" ht="25.5" customHeight="1" x14ac:dyDescent="0.2">
      <c r="B73" s="266" t="s">
        <v>812</v>
      </c>
      <c r="C73" s="266"/>
      <c r="D73" s="266"/>
      <c r="E73" s="266"/>
      <c r="F73" s="266"/>
      <c r="G73" s="266"/>
      <c r="H73" s="266"/>
      <c r="I73" s="266"/>
      <c r="J73" s="266"/>
      <c r="K73" s="266"/>
      <c r="L73" s="266"/>
      <c r="M73" s="266"/>
      <c r="N73" s="266"/>
      <c r="O73" s="266"/>
      <c r="P73" s="208">
        <f>COUNTIFS(G55:G71,"M",P55:P71,"N/A")</f>
        <v>0</v>
      </c>
      <c r="Q73" s="130"/>
      <c r="R73" s="27"/>
      <c r="S73" s="27"/>
      <c r="T73" s="27"/>
      <c r="U73" s="27"/>
      <c r="V73" s="27"/>
      <c r="W73" s="27"/>
      <c r="X73" s="27"/>
      <c r="Y73" s="27"/>
      <c r="Z73" s="131"/>
    </row>
    <row r="74" spans="2:26" ht="25.5" customHeight="1" x14ac:dyDescent="0.2">
      <c r="B74" s="266" t="s">
        <v>814</v>
      </c>
      <c r="C74" s="266"/>
      <c r="D74" s="266"/>
      <c r="E74" s="266"/>
      <c r="F74" s="266"/>
      <c r="G74" s="266"/>
      <c r="H74" s="266"/>
      <c r="I74" s="266"/>
      <c r="J74" s="266"/>
      <c r="K74" s="266"/>
      <c r="L74" s="266"/>
      <c r="M74" s="266"/>
      <c r="N74" s="266"/>
      <c r="O74" s="266"/>
      <c r="P74" s="208">
        <f>COUNTIFS(G55:G71,"M",P55:P71,"1")</f>
        <v>2</v>
      </c>
      <c r="Q74" s="130"/>
      <c r="R74" s="27"/>
      <c r="S74" s="27"/>
      <c r="T74" s="27"/>
      <c r="U74" s="27"/>
      <c r="V74" s="27"/>
      <c r="W74" s="27"/>
      <c r="X74" s="27"/>
      <c r="Y74" s="27"/>
      <c r="Z74" s="131"/>
    </row>
    <row r="75" spans="2:26" ht="24.95" customHeight="1" x14ac:dyDescent="0.2">
      <c r="B75" s="266" t="s">
        <v>93</v>
      </c>
      <c r="C75" s="266"/>
      <c r="D75" s="266"/>
      <c r="E75" s="266"/>
      <c r="F75" s="266"/>
      <c r="G75" s="266"/>
      <c r="H75" s="266"/>
      <c r="I75" s="266"/>
      <c r="J75" s="266"/>
      <c r="K75" s="266"/>
      <c r="L75" s="266"/>
      <c r="M75" s="266"/>
      <c r="N75" s="266"/>
      <c r="O75" s="266"/>
      <c r="P75" s="208">
        <f>SUM(P55:P71)</f>
        <v>16</v>
      </c>
      <c r="Q75" s="361"/>
      <c r="R75" s="362"/>
      <c r="S75" s="362"/>
      <c r="T75" s="362"/>
      <c r="U75" s="362"/>
      <c r="V75" s="362"/>
      <c r="W75" s="362"/>
      <c r="X75" s="362"/>
      <c r="Y75" s="362"/>
      <c r="Z75" s="363"/>
    </row>
    <row r="76" spans="2:26" ht="20.100000000000001" customHeight="1" x14ac:dyDescent="0.2">
      <c r="B76" s="216" t="s">
        <v>94</v>
      </c>
      <c r="C76" s="364" t="s">
        <v>25</v>
      </c>
      <c r="D76" s="365"/>
      <c r="E76" s="365"/>
      <c r="F76" s="365"/>
      <c r="G76" s="365"/>
      <c r="H76" s="365"/>
      <c r="I76" s="365"/>
      <c r="J76" s="365"/>
      <c r="K76" s="365"/>
      <c r="L76" s="365"/>
      <c r="M76" s="365"/>
      <c r="N76" s="365"/>
      <c r="O76" s="365"/>
      <c r="P76" s="8"/>
      <c r="Q76" s="259"/>
      <c r="R76" s="259"/>
      <c r="S76" s="259"/>
      <c r="T76" s="259"/>
      <c r="U76" s="259"/>
      <c r="V76" s="259"/>
      <c r="W76" s="259"/>
      <c r="X76" s="259"/>
      <c r="Y76" s="259"/>
      <c r="Z76" s="260"/>
    </row>
    <row r="77" spans="2:26" ht="45" customHeight="1" x14ac:dyDescent="0.2">
      <c r="B77" s="211" t="s">
        <v>95</v>
      </c>
      <c r="C77" s="265" t="s">
        <v>2887</v>
      </c>
      <c r="D77" s="265"/>
      <c r="E77" s="265"/>
      <c r="F77" s="265"/>
      <c r="G77" s="15"/>
      <c r="H77" s="265" t="s">
        <v>3489</v>
      </c>
      <c r="I77" s="265"/>
      <c r="J77" s="265"/>
      <c r="K77" s="265"/>
      <c r="L77" s="265"/>
      <c r="M77" s="265"/>
      <c r="N77" s="265"/>
      <c r="O77" s="265"/>
      <c r="P77" s="218">
        <v>1</v>
      </c>
      <c r="Q77" s="258"/>
      <c r="R77" s="259"/>
      <c r="S77" s="259"/>
      <c r="T77" s="259"/>
      <c r="U77" s="259"/>
      <c r="V77" s="259"/>
      <c r="W77" s="259"/>
      <c r="X77" s="259"/>
      <c r="Y77" s="259"/>
      <c r="Z77" s="260"/>
    </row>
    <row r="78" spans="2:26" ht="30" customHeight="1" x14ac:dyDescent="0.2">
      <c r="B78" s="211" t="s">
        <v>96</v>
      </c>
      <c r="C78" s="265" t="s">
        <v>2888</v>
      </c>
      <c r="D78" s="265"/>
      <c r="E78" s="265"/>
      <c r="F78" s="265"/>
      <c r="G78" s="15"/>
      <c r="H78" s="265" t="s">
        <v>97</v>
      </c>
      <c r="I78" s="265"/>
      <c r="J78" s="265"/>
      <c r="K78" s="265"/>
      <c r="L78" s="265"/>
      <c r="M78" s="265"/>
      <c r="N78" s="265"/>
      <c r="O78" s="265"/>
      <c r="P78" s="218">
        <v>1</v>
      </c>
      <c r="Q78" s="258"/>
      <c r="R78" s="259"/>
      <c r="S78" s="259"/>
      <c r="T78" s="259"/>
      <c r="U78" s="259"/>
      <c r="V78" s="259"/>
      <c r="W78" s="259"/>
      <c r="X78" s="259"/>
      <c r="Y78" s="259"/>
      <c r="Z78" s="260"/>
    </row>
    <row r="79" spans="2:26" ht="30" customHeight="1" x14ac:dyDescent="0.2">
      <c r="B79" s="211" t="s">
        <v>98</v>
      </c>
      <c r="C79" s="265" t="s">
        <v>99</v>
      </c>
      <c r="D79" s="265"/>
      <c r="E79" s="265"/>
      <c r="F79" s="265"/>
      <c r="G79" s="15"/>
      <c r="H79" s="265" t="s">
        <v>100</v>
      </c>
      <c r="I79" s="265"/>
      <c r="J79" s="265"/>
      <c r="K79" s="265"/>
      <c r="L79" s="265"/>
      <c r="M79" s="265"/>
      <c r="N79" s="265"/>
      <c r="O79" s="265"/>
      <c r="P79" s="218">
        <v>1</v>
      </c>
      <c r="Q79" s="258"/>
      <c r="R79" s="259"/>
      <c r="S79" s="259"/>
      <c r="T79" s="259"/>
      <c r="U79" s="259"/>
      <c r="V79" s="259"/>
      <c r="W79" s="259"/>
      <c r="X79" s="259"/>
      <c r="Y79" s="259"/>
      <c r="Z79" s="260"/>
    </row>
    <row r="80" spans="2:26" ht="30.75" customHeight="1" x14ac:dyDescent="0.2">
      <c r="B80" s="211" t="s">
        <v>101</v>
      </c>
      <c r="C80" s="265" t="s">
        <v>102</v>
      </c>
      <c r="D80" s="265"/>
      <c r="E80" s="265"/>
      <c r="F80" s="265"/>
      <c r="G80" s="244"/>
      <c r="H80" s="265" t="s">
        <v>1878</v>
      </c>
      <c r="I80" s="265"/>
      <c r="J80" s="265"/>
      <c r="K80" s="265"/>
      <c r="L80" s="265"/>
      <c r="M80" s="265"/>
      <c r="N80" s="265"/>
      <c r="O80" s="265"/>
      <c r="P80" s="215"/>
      <c r="Q80" s="258"/>
      <c r="R80" s="259"/>
      <c r="S80" s="259"/>
      <c r="T80" s="259"/>
      <c r="U80" s="259"/>
      <c r="V80" s="259"/>
      <c r="W80" s="259"/>
      <c r="X80" s="259"/>
      <c r="Y80" s="259"/>
      <c r="Z80" s="260"/>
    </row>
    <row r="81" spans="1:62" ht="33.75" customHeight="1" x14ac:dyDescent="0.2">
      <c r="B81" s="211" t="s">
        <v>55</v>
      </c>
      <c r="C81" s="265" t="s">
        <v>103</v>
      </c>
      <c r="D81" s="265"/>
      <c r="E81" s="265"/>
      <c r="F81" s="265"/>
      <c r="G81" s="15" t="s">
        <v>57</v>
      </c>
      <c r="H81" s="265" t="s">
        <v>104</v>
      </c>
      <c r="I81" s="265"/>
      <c r="J81" s="265"/>
      <c r="K81" s="265"/>
      <c r="L81" s="265"/>
      <c r="M81" s="265"/>
      <c r="N81" s="265"/>
      <c r="O81" s="265"/>
      <c r="P81" s="218">
        <v>1</v>
      </c>
      <c r="Q81" s="258"/>
      <c r="R81" s="259"/>
      <c r="S81" s="259"/>
      <c r="T81" s="259"/>
      <c r="U81" s="259"/>
      <c r="V81" s="259"/>
      <c r="W81" s="259"/>
      <c r="X81" s="259"/>
      <c r="Y81" s="259"/>
      <c r="Z81" s="260"/>
    </row>
    <row r="82" spans="1:62" ht="20.100000000000001" customHeight="1" x14ac:dyDescent="0.2">
      <c r="B82" s="211" t="s">
        <v>58</v>
      </c>
      <c r="C82" s="265" t="s">
        <v>105</v>
      </c>
      <c r="D82" s="265"/>
      <c r="E82" s="265"/>
      <c r="F82" s="265"/>
      <c r="G82" s="15"/>
      <c r="H82" s="265" t="s">
        <v>106</v>
      </c>
      <c r="I82" s="265"/>
      <c r="J82" s="265"/>
      <c r="K82" s="265"/>
      <c r="L82" s="265"/>
      <c r="M82" s="265"/>
      <c r="N82" s="265"/>
      <c r="O82" s="265"/>
      <c r="P82" s="218">
        <v>1</v>
      </c>
      <c r="Q82" s="258"/>
      <c r="R82" s="259"/>
      <c r="S82" s="259"/>
      <c r="T82" s="259"/>
      <c r="U82" s="259"/>
      <c r="V82" s="259"/>
      <c r="W82" s="259"/>
      <c r="X82" s="259"/>
      <c r="Y82" s="259"/>
      <c r="Z82" s="260"/>
    </row>
    <row r="83" spans="1:62" ht="20.100000000000001" customHeight="1" x14ac:dyDescent="0.2">
      <c r="B83" s="211" t="s">
        <v>59</v>
      </c>
      <c r="C83" s="265" t="s">
        <v>2889</v>
      </c>
      <c r="D83" s="265"/>
      <c r="E83" s="265"/>
      <c r="F83" s="265"/>
      <c r="G83" s="15" t="s">
        <v>57</v>
      </c>
      <c r="H83" s="265" t="s">
        <v>107</v>
      </c>
      <c r="I83" s="265"/>
      <c r="J83" s="265"/>
      <c r="K83" s="265"/>
      <c r="L83" s="265"/>
      <c r="M83" s="265"/>
      <c r="N83" s="265"/>
      <c r="O83" s="265"/>
      <c r="P83" s="218">
        <v>1</v>
      </c>
      <c r="Q83" s="258"/>
      <c r="R83" s="259"/>
      <c r="S83" s="259"/>
      <c r="T83" s="259"/>
      <c r="U83" s="259"/>
      <c r="V83" s="259"/>
      <c r="W83" s="259"/>
      <c r="X83" s="259"/>
      <c r="Y83" s="259"/>
      <c r="Z83" s="260"/>
    </row>
    <row r="84" spans="1:62" ht="20.100000000000001" customHeight="1" x14ac:dyDescent="0.2">
      <c r="B84" s="211" t="s">
        <v>61</v>
      </c>
      <c r="C84" s="265" t="s">
        <v>108</v>
      </c>
      <c r="D84" s="265"/>
      <c r="E84" s="265"/>
      <c r="F84" s="265"/>
      <c r="G84" s="15" t="s">
        <v>57</v>
      </c>
      <c r="H84" s="265" t="s">
        <v>109</v>
      </c>
      <c r="I84" s="265"/>
      <c r="J84" s="265"/>
      <c r="K84" s="265"/>
      <c r="L84" s="265"/>
      <c r="M84" s="265"/>
      <c r="N84" s="265"/>
      <c r="O84" s="265"/>
      <c r="P84" s="218">
        <v>1</v>
      </c>
      <c r="Q84" s="258"/>
      <c r="R84" s="259"/>
      <c r="S84" s="259"/>
      <c r="T84" s="259"/>
      <c r="U84" s="259"/>
      <c r="V84" s="259"/>
      <c r="W84" s="259"/>
      <c r="X84" s="259"/>
      <c r="Y84" s="259"/>
      <c r="Z84" s="260"/>
    </row>
    <row r="85" spans="1:62" ht="48" customHeight="1" x14ac:dyDescent="0.2">
      <c r="B85" s="211" t="s">
        <v>63</v>
      </c>
      <c r="C85" s="265" t="s">
        <v>110</v>
      </c>
      <c r="D85" s="265"/>
      <c r="E85" s="265"/>
      <c r="F85" s="265"/>
      <c r="G85" s="15" t="s">
        <v>57</v>
      </c>
      <c r="H85" s="265" t="s">
        <v>2890</v>
      </c>
      <c r="I85" s="265"/>
      <c r="J85" s="265"/>
      <c r="K85" s="265"/>
      <c r="L85" s="265"/>
      <c r="M85" s="265"/>
      <c r="N85" s="265"/>
      <c r="O85" s="265"/>
      <c r="P85" s="218">
        <v>1</v>
      </c>
      <c r="Q85" s="258"/>
      <c r="R85" s="259"/>
      <c r="S85" s="259"/>
      <c r="T85" s="259"/>
      <c r="U85" s="259"/>
      <c r="V85" s="259"/>
      <c r="W85" s="259"/>
      <c r="X85" s="259"/>
      <c r="Y85" s="259"/>
      <c r="Z85" s="260"/>
    </row>
    <row r="86" spans="1:62" ht="36.75" customHeight="1" x14ac:dyDescent="0.2">
      <c r="B86" s="211" t="s">
        <v>65</v>
      </c>
      <c r="C86" s="265" t="s">
        <v>2791</v>
      </c>
      <c r="D86" s="265"/>
      <c r="E86" s="265"/>
      <c r="F86" s="265"/>
      <c r="G86" s="15" t="s">
        <v>57</v>
      </c>
      <c r="H86" s="265" t="s">
        <v>2794</v>
      </c>
      <c r="I86" s="265"/>
      <c r="J86" s="265"/>
      <c r="K86" s="265"/>
      <c r="L86" s="265"/>
      <c r="M86" s="265"/>
      <c r="N86" s="265"/>
      <c r="O86" s="265"/>
      <c r="P86" s="218">
        <v>1</v>
      </c>
      <c r="Q86" s="258"/>
      <c r="R86" s="259"/>
      <c r="S86" s="259"/>
      <c r="T86" s="259"/>
      <c r="U86" s="259"/>
      <c r="V86" s="259"/>
      <c r="W86" s="259"/>
      <c r="X86" s="259"/>
      <c r="Y86" s="259"/>
      <c r="Z86" s="260"/>
    </row>
    <row r="87" spans="1:62" ht="18" customHeight="1" x14ac:dyDescent="0.2">
      <c r="B87" s="211" t="s">
        <v>68</v>
      </c>
      <c r="C87" s="265" t="s">
        <v>111</v>
      </c>
      <c r="D87" s="265"/>
      <c r="E87" s="265"/>
      <c r="F87" s="265"/>
      <c r="G87" s="15" t="s">
        <v>57</v>
      </c>
      <c r="H87" s="265" t="s">
        <v>112</v>
      </c>
      <c r="I87" s="265"/>
      <c r="J87" s="265"/>
      <c r="K87" s="265"/>
      <c r="L87" s="265"/>
      <c r="M87" s="265"/>
      <c r="N87" s="265"/>
      <c r="O87" s="265"/>
      <c r="P87" s="218">
        <v>1</v>
      </c>
      <c r="Q87" s="258"/>
      <c r="R87" s="259"/>
      <c r="S87" s="259"/>
      <c r="T87" s="259"/>
      <c r="U87" s="259"/>
      <c r="V87" s="259"/>
      <c r="W87" s="259"/>
      <c r="X87" s="259"/>
      <c r="Y87" s="259"/>
      <c r="Z87" s="260"/>
    </row>
    <row r="88" spans="1:62" ht="48" customHeight="1" x14ac:dyDescent="0.2">
      <c r="B88" s="211" t="s">
        <v>71</v>
      </c>
      <c r="C88" s="265" t="s">
        <v>113</v>
      </c>
      <c r="D88" s="265"/>
      <c r="E88" s="265"/>
      <c r="F88" s="265"/>
      <c r="G88" s="15" t="s">
        <v>57</v>
      </c>
      <c r="H88" s="265" t="s">
        <v>114</v>
      </c>
      <c r="I88" s="265"/>
      <c r="J88" s="265"/>
      <c r="K88" s="265"/>
      <c r="L88" s="265"/>
      <c r="M88" s="265"/>
      <c r="N88" s="265"/>
      <c r="O88" s="265"/>
      <c r="P88" s="218">
        <v>1</v>
      </c>
      <c r="Q88" s="258"/>
      <c r="R88" s="259"/>
      <c r="S88" s="259"/>
      <c r="T88" s="259"/>
      <c r="U88" s="259"/>
      <c r="V88" s="259"/>
      <c r="W88" s="259"/>
      <c r="X88" s="259"/>
      <c r="Y88" s="259"/>
      <c r="Z88" s="260"/>
    </row>
    <row r="89" spans="1:62" ht="91.5" customHeight="1" x14ac:dyDescent="0.2">
      <c r="B89" s="211" t="s">
        <v>74</v>
      </c>
      <c r="C89" s="265" t="s">
        <v>3493</v>
      </c>
      <c r="D89" s="265"/>
      <c r="E89" s="265"/>
      <c r="F89" s="265"/>
      <c r="G89" s="15" t="s">
        <v>57</v>
      </c>
      <c r="H89" s="265" t="s">
        <v>3458</v>
      </c>
      <c r="I89" s="265"/>
      <c r="J89" s="265"/>
      <c r="K89" s="265"/>
      <c r="L89" s="265"/>
      <c r="M89" s="265"/>
      <c r="N89" s="265"/>
      <c r="O89" s="265"/>
      <c r="P89" s="218">
        <v>1</v>
      </c>
      <c r="Q89" s="258"/>
      <c r="R89" s="259"/>
      <c r="S89" s="259"/>
      <c r="T89" s="259"/>
      <c r="U89" s="259"/>
      <c r="V89" s="259"/>
      <c r="W89" s="259"/>
      <c r="X89" s="259"/>
      <c r="Y89" s="259"/>
      <c r="Z89" s="260"/>
    </row>
    <row r="90" spans="1:62" ht="25.5" customHeight="1" x14ac:dyDescent="0.2">
      <c r="B90" s="266" t="s">
        <v>92</v>
      </c>
      <c r="C90" s="266"/>
      <c r="D90" s="266"/>
      <c r="E90" s="266"/>
      <c r="F90" s="266"/>
      <c r="G90" s="266"/>
      <c r="H90" s="266"/>
      <c r="I90" s="266"/>
      <c r="J90" s="266"/>
      <c r="K90" s="266"/>
      <c r="L90" s="266"/>
      <c r="M90" s="266"/>
      <c r="N90" s="266"/>
      <c r="O90" s="266"/>
      <c r="P90" s="218">
        <f>COUNTIF(P77:P89,"N/A")</f>
        <v>0</v>
      </c>
      <c r="Q90" s="266"/>
      <c r="R90" s="266"/>
      <c r="S90" s="266"/>
      <c r="T90" s="266"/>
      <c r="U90" s="266"/>
      <c r="V90" s="266"/>
      <c r="W90" s="266"/>
      <c r="X90" s="266"/>
      <c r="Y90" s="266"/>
      <c r="Z90" s="266"/>
    </row>
    <row r="91" spans="1:62" ht="25.5" customHeight="1" x14ac:dyDescent="0.2">
      <c r="B91" s="266" t="s">
        <v>812</v>
      </c>
      <c r="C91" s="266"/>
      <c r="D91" s="266"/>
      <c r="E91" s="266"/>
      <c r="F91" s="266"/>
      <c r="G91" s="266"/>
      <c r="H91" s="266"/>
      <c r="I91" s="266"/>
      <c r="J91" s="266"/>
      <c r="K91" s="266"/>
      <c r="L91" s="266"/>
      <c r="M91" s="266"/>
      <c r="N91" s="266"/>
      <c r="O91" s="266"/>
      <c r="P91" s="218">
        <f>COUNTIFS(G77:G89,"M",P77:P89,"N/A")</f>
        <v>0</v>
      </c>
      <c r="Q91" s="266"/>
      <c r="R91" s="266"/>
      <c r="S91" s="266"/>
      <c r="T91" s="266"/>
      <c r="U91" s="266"/>
      <c r="V91" s="266"/>
      <c r="W91" s="266"/>
      <c r="X91" s="266"/>
      <c r="Y91" s="266"/>
      <c r="Z91" s="266"/>
    </row>
    <row r="92" spans="1:62" ht="25.5" customHeight="1" x14ac:dyDescent="0.2">
      <c r="B92" s="266" t="s">
        <v>814</v>
      </c>
      <c r="C92" s="266"/>
      <c r="D92" s="266"/>
      <c r="E92" s="266"/>
      <c r="F92" s="266"/>
      <c r="G92" s="266"/>
      <c r="H92" s="266"/>
      <c r="I92" s="266"/>
      <c r="J92" s="266"/>
      <c r="K92" s="266"/>
      <c r="L92" s="266"/>
      <c r="M92" s="266"/>
      <c r="N92" s="266"/>
      <c r="O92" s="266"/>
      <c r="P92" s="218">
        <f>COUNTIFS(G77:G89,"M",P77:P89,"1")</f>
        <v>8</v>
      </c>
      <c r="Q92" s="266"/>
      <c r="R92" s="266"/>
      <c r="S92" s="266"/>
      <c r="T92" s="266"/>
      <c r="U92" s="266"/>
      <c r="V92" s="266"/>
      <c r="W92" s="266"/>
      <c r="X92" s="266"/>
      <c r="Y92" s="266"/>
      <c r="Z92" s="266"/>
    </row>
    <row r="93" spans="1:62" s="228" customFormat="1" ht="24.95" customHeight="1" x14ac:dyDescent="0.2">
      <c r="A93" s="18"/>
      <c r="B93" s="266" t="s">
        <v>93</v>
      </c>
      <c r="C93" s="266"/>
      <c r="D93" s="266"/>
      <c r="E93" s="266"/>
      <c r="F93" s="266"/>
      <c r="G93" s="266"/>
      <c r="H93" s="266"/>
      <c r="I93" s="266"/>
      <c r="J93" s="266"/>
      <c r="K93" s="266"/>
      <c r="L93" s="266"/>
      <c r="M93" s="266"/>
      <c r="N93" s="266"/>
      <c r="O93" s="266"/>
      <c r="P93" s="218">
        <f>SUM(P77:P89)</f>
        <v>12</v>
      </c>
      <c r="Q93" s="266"/>
      <c r="R93" s="266"/>
      <c r="S93" s="266"/>
      <c r="T93" s="266"/>
      <c r="U93" s="266"/>
      <c r="V93" s="266"/>
      <c r="W93" s="266"/>
      <c r="X93" s="266"/>
      <c r="Y93" s="266"/>
      <c r="Z93" s="266"/>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9"/>
    </row>
    <row r="94" spans="1:62" ht="20.100000000000001" customHeight="1" x14ac:dyDescent="0.2">
      <c r="B94" s="216" t="s">
        <v>116</v>
      </c>
      <c r="C94" s="364" t="s">
        <v>26</v>
      </c>
      <c r="D94" s="365"/>
      <c r="E94" s="365"/>
      <c r="F94" s="365"/>
      <c r="G94" s="365"/>
      <c r="H94" s="365"/>
      <c r="I94" s="365"/>
      <c r="J94" s="365"/>
      <c r="K94" s="365"/>
      <c r="L94" s="365"/>
      <c r="M94" s="365"/>
      <c r="N94" s="365"/>
      <c r="O94" s="366"/>
      <c r="P94" s="8"/>
      <c r="Q94" s="258"/>
      <c r="R94" s="259"/>
      <c r="S94" s="259"/>
      <c r="T94" s="259"/>
      <c r="U94" s="259"/>
      <c r="V94" s="259"/>
      <c r="W94" s="259"/>
      <c r="X94" s="259"/>
      <c r="Y94" s="259"/>
      <c r="Z94" s="260"/>
    </row>
    <row r="95" spans="1:62" ht="34.5" customHeight="1" x14ac:dyDescent="0.2">
      <c r="B95" s="211" t="s">
        <v>117</v>
      </c>
      <c r="C95" s="265" t="s">
        <v>118</v>
      </c>
      <c r="D95" s="265"/>
      <c r="E95" s="265"/>
      <c r="F95" s="265"/>
      <c r="G95" s="15" t="s">
        <v>57</v>
      </c>
      <c r="H95" s="265" t="s">
        <v>1879</v>
      </c>
      <c r="I95" s="265"/>
      <c r="J95" s="265"/>
      <c r="K95" s="265"/>
      <c r="L95" s="265"/>
      <c r="M95" s="265"/>
      <c r="N95" s="265"/>
      <c r="O95" s="265"/>
      <c r="P95" s="218">
        <v>1</v>
      </c>
      <c r="Q95" s="258"/>
      <c r="R95" s="259"/>
      <c r="S95" s="259"/>
      <c r="T95" s="259"/>
      <c r="U95" s="259"/>
      <c r="V95" s="259"/>
      <c r="W95" s="259"/>
      <c r="X95" s="259"/>
      <c r="Y95" s="259"/>
      <c r="Z95" s="260"/>
    </row>
    <row r="96" spans="1:62" ht="149.25" customHeight="1" x14ac:dyDescent="0.2">
      <c r="B96" s="211" t="s">
        <v>119</v>
      </c>
      <c r="C96" s="265" t="s">
        <v>120</v>
      </c>
      <c r="D96" s="265"/>
      <c r="E96" s="265"/>
      <c r="F96" s="265"/>
      <c r="G96" s="15"/>
      <c r="H96" s="265" t="s">
        <v>121</v>
      </c>
      <c r="I96" s="265"/>
      <c r="J96" s="265"/>
      <c r="K96" s="265"/>
      <c r="L96" s="265"/>
      <c r="M96" s="265"/>
      <c r="N96" s="265"/>
      <c r="O96" s="265"/>
      <c r="P96" s="218">
        <v>1</v>
      </c>
      <c r="Q96" s="258" t="s">
        <v>3492</v>
      </c>
      <c r="R96" s="259"/>
      <c r="S96" s="259"/>
      <c r="T96" s="259"/>
      <c r="U96" s="259"/>
      <c r="V96" s="259"/>
      <c r="W96" s="259"/>
      <c r="X96" s="259"/>
      <c r="Y96" s="259"/>
      <c r="Z96" s="260"/>
    </row>
    <row r="97" spans="1:62" ht="45" customHeight="1" x14ac:dyDescent="0.2">
      <c r="B97" s="211" t="s">
        <v>122</v>
      </c>
      <c r="C97" s="265" t="s">
        <v>2037</v>
      </c>
      <c r="D97" s="265"/>
      <c r="E97" s="265"/>
      <c r="F97" s="265"/>
      <c r="G97" s="15"/>
      <c r="H97" s="265" t="s">
        <v>2891</v>
      </c>
      <c r="I97" s="265"/>
      <c r="J97" s="265"/>
      <c r="K97" s="265"/>
      <c r="L97" s="265"/>
      <c r="M97" s="265"/>
      <c r="N97" s="265"/>
      <c r="O97" s="265"/>
      <c r="P97" s="218"/>
      <c r="Q97" s="258"/>
      <c r="R97" s="259"/>
      <c r="S97" s="259"/>
      <c r="T97" s="259"/>
      <c r="U97" s="259"/>
      <c r="V97" s="259"/>
      <c r="W97" s="259"/>
      <c r="X97" s="259"/>
      <c r="Y97" s="259"/>
      <c r="Z97" s="260"/>
    </row>
    <row r="98" spans="1:62" ht="30" customHeight="1" x14ac:dyDescent="0.2">
      <c r="B98" s="211" t="s">
        <v>123</v>
      </c>
      <c r="C98" s="265" t="s">
        <v>124</v>
      </c>
      <c r="D98" s="265"/>
      <c r="E98" s="265"/>
      <c r="F98" s="265"/>
      <c r="G98" s="15"/>
      <c r="H98" s="375" t="s">
        <v>2892</v>
      </c>
      <c r="I98" s="375"/>
      <c r="J98" s="375"/>
      <c r="K98" s="375"/>
      <c r="L98" s="375"/>
      <c r="M98" s="375"/>
      <c r="N98" s="375"/>
      <c r="O98" s="375"/>
      <c r="P98" s="218"/>
      <c r="Q98" s="258"/>
      <c r="R98" s="259"/>
      <c r="S98" s="259"/>
      <c r="T98" s="259"/>
      <c r="U98" s="259"/>
      <c r="V98" s="259"/>
      <c r="W98" s="259"/>
      <c r="X98" s="259"/>
      <c r="Y98" s="259"/>
      <c r="Z98" s="260"/>
    </row>
    <row r="99" spans="1:62" ht="25.5" customHeight="1" x14ac:dyDescent="0.2">
      <c r="B99" s="266" t="s">
        <v>92</v>
      </c>
      <c r="C99" s="266"/>
      <c r="D99" s="266"/>
      <c r="E99" s="266"/>
      <c r="F99" s="266"/>
      <c r="G99" s="266"/>
      <c r="H99" s="266"/>
      <c r="I99" s="266"/>
      <c r="J99" s="266"/>
      <c r="K99" s="266"/>
      <c r="L99" s="266"/>
      <c r="M99" s="266"/>
      <c r="N99" s="266"/>
      <c r="O99" s="266"/>
      <c r="P99" s="218">
        <f>COUNTIF(P95:P98,"N/A")</f>
        <v>0</v>
      </c>
      <c r="Q99" s="361"/>
      <c r="R99" s="362"/>
      <c r="S99" s="362"/>
      <c r="T99" s="362"/>
      <c r="U99" s="362"/>
      <c r="V99" s="362"/>
      <c r="W99" s="362"/>
      <c r="X99" s="362"/>
      <c r="Y99" s="362"/>
      <c r="Z99" s="363"/>
    </row>
    <row r="100" spans="1:62" ht="25.5" customHeight="1" x14ac:dyDescent="0.2">
      <c r="B100" s="266" t="s">
        <v>812</v>
      </c>
      <c r="C100" s="266"/>
      <c r="D100" s="266"/>
      <c r="E100" s="266"/>
      <c r="F100" s="266"/>
      <c r="G100" s="266"/>
      <c r="H100" s="266"/>
      <c r="I100" s="266"/>
      <c r="J100" s="266"/>
      <c r="K100" s="266"/>
      <c r="L100" s="266"/>
      <c r="M100" s="266"/>
      <c r="N100" s="266"/>
      <c r="O100" s="266"/>
      <c r="P100" s="218">
        <f>COUNTIFS(G95:G98,"M",P95:P98,"N/A")</f>
        <v>0</v>
      </c>
      <c r="Q100" s="361"/>
      <c r="R100" s="362"/>
      <c r="S100" s="362"/>
      <c r="T100" s="362"/>
      <c r="U100" s="362"/>
      <c r="V100" s="362"/>
      <c r="W100" s="362"/>
      <c r="X100" s="362"/>
      <c r="Y100" s="362"/>
      <c r="Z100" s="363"/>
    </row>
    <row r="101" spans="1:62" ht="25.5" customHeight="1" x14ac:dyDescent="0.2">
      <c r="B101" s="266" t="s">
        <v>814</v>
      </c>
      <c r="C101" s="266"/>
      <c r="D101" s="266"/>
      <c r="E101" s="266"/>
      <c r="F101" s="266"/>
      <c r="G101" s="266"/>
      <c r="H101" s="266"/>
      <c r="I101" s="266"/>
      <c r="J101" s="266"/>
      <c r="K101" s="266"/>
      <c r="L101" s="266"/>
      <c r="M101" s="266"/>
      <c r="N101" s="266"/>
      <c r="O101" s="266"/>
      <c r="P101" s="218">
        <f>COUNTIFS(G95:G98,"M",P95:P98,"1")</f>
        <v>1</v>
      </c>
      <c r="Q101" s="361"/>
      <c r="R101" s="362"/>
      <c r="S101" s="362"/>
      <c r="T101" s="362"/>
      <c r="U101" s="362"/>
      <c r="V101" s="362"/>
      <c r="W101" s="362"/>
      <c r="X101" s="362"/>
      <c r="Y101" s="362"/>
      <c r="Z101" s="363"/>
    </row>
    <row r="102" spans="1:62" s="23" customFormat="1" ht="24.95" customHeight="1" x14ac:dyDescent="0.2">
      <c r="A102" s="21"/>
      <c r="B102" s="377" t="s">
        <v>93</v>
      </c>
      <c r="C102" s="377"/>
      <c r="D102" s="377"/>
      <c r="E102" s="377"/>
      <c r="F102" s="377"/>
      <c r="G102" s="377"/>
      <c r="H102" s="377"/>
      <c r="I102" s="377"/>
      <c r="J102" s="377"/>
      <c r="K102" s="377"/>
      <c r="L102" s="377"/>
      <c r="M102" s="377"/>
      <c r="N102" s="377"/>
      <c r="O102" s="377"/>
      <c r="P102" s="218">
        <f>SUM(P95:P98)</f>
        <v>2</v>
      </c>
      <c r="Q102" s="361"/>
      <c r="R102" s="362"/>
      <c r="S102" s="362"/>
      <c r="T102" s="362"/>
      <c r="U102" s="362"/>
      <c r="V102" s="362"/>
      <c r="W102" s="362"/>
      <c r="X102" s="362"/>
      <c r="Y102" s="362"/>
      <c r="Z102" s="36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22"/>
    </row>
    <row r="103" spans="1:62" ht="20.100000000000001" customHeight="1" x14ac:dyDescent="0.2">
      <c r="B103" s="216" t="s">
        <v>125</v>
      </c>
      <c r="C103" s="364" t="s">
        <v>126</v>
      </c>
      <c r="D103" s="365"/>
      <c r="E103" s="365"/>
      <c r="F103" s="365"/>
      <c r="G103" s="365"/>
      <c r="H103" s="365"/>
      <c r="I103" s="365"/>
      <c r="J103" s="365"/>
      <c r="K103" s="365"/>
      <c r="L103" s="365"/>
      <c r="M103" s="365"/>
      <c r="N103" s="365"/>
      <c r="O103" s="366"/>
      <c r="P103" s="8"/>
      <c r="Q103" s="258"/>
      <c r="R103" s="259"/>
      <c r="S103" s="259"/>
      <c r="T103" s="259"/>
      <c r="U103" s="259"/>
      <c r="V103" s="259"/>
      <c r="W103" s="259"/>
      <c r="X103" s="259"/>
      <c r="Y103" s="259"/>
      <c r="Z103" s="260"/>
    </row>
    <row r="104" spans="1:62" ht="19.5" customHeight="1" x14ac:dyDescent="0.2">
      <c r="B104" s="216" t="s">
        <v>127</v>
      </c>
      <c r="C104" s="364" t="s">
        <v>27</v>
      </c>
      <c r="D104" s="365"/>
      <c r="E104" s="365"/>
      <c r="F104" s="365"/>
      <c r="G104" s="365"/>
      <c r="H104" s="365"/>
      <c r="I104" s="365"/>
      <c r="J104" s="365"/>
      <c r="K104" s="365"/>
      <c r="L104" s="365"/>
      <c r="M104" s="365"/>
      <c r="N104" s="365"/>
      <c r="O104" s="366"/>
      <c r="P104" s="8"/>
      <c r="Q104" s="258"/>
      <c r="R104" s="259"/>
      <c r="S104" s="259"/>
      <c r="T104" s="259"/>
      <c r="U104" s="259"/>
      <c r="V104" s="259"/>
      <c r="W104" s="259"/>
      <c r="X104" s="259"/>
      <c r="Y104" s="259"/>
      <c r="Z104" s="260"/>
    </row>
    <row r="105" spans="1:62" ht="45" customHeight="1" x14ac:dyDescent="0.2">
      <c r="B105" s="211" t="s">
        <v>128</v>
      </c>
      <c r="C105" s="265" t="s">
        <v>129</v>
      </c>
      <c r="D105" s="265"/>
      <c r="E105" s="265"/>
      <c r="F105" s="265"/>
      <c r="G105" s="15"/>
      <c r="H105" s="265" t="s">
        <v>130</v>
      </c>
      <c r="I105" s="265"/>
      <c r="J105" s="265"/>
      <c r="K105" s="265"/>
      <c r="L105" s="265"/>
      <c r="M105" s="265"/>
      <c r="N105" s="265"/>
      <c r="O105" s="265"/>
      <c r="P105" s="218">
        <v>1</v>
      </c>
      <c r="Q105" s="258"/>
      <c r="R105" s="259"/>
      <c r="S105" s="259"/>
      <c r="T105" s="259"/>
      <c r="U105" s="259"/>
      <c r="V105" s="259"/>
      <c r="W105" s="259"/>
      <c r="X105" s="259"/>
      <c r="Y105" s="259"/>
      <c r="Z105" s="260"/>
    </row>
    <row r="106" spans="1:62" ht="18.75" customHeight="1" x14ac:dyDescent="0.2">
      <c r="B106" s="211" t="s">
        <v>131</v>
      </c>
      <c r="C106" s="265" t="s">
        <v>132</v>
      </c>
      <c r="D106" s="265"/>
      <c r="E106" s="265"/>
      <c r="F106" s="265"/>
      <c r="G106" s="244"/>
      <c r="H106" s="376"/>
      <c r="I106" s="376"/>
      <c r="J106" s="376"/>
      <c r="K106" s="376"/>
      <c r="L106" s="376"/>
      <c r="M106" s="376"/>
      <c r="N106" s="376"/>
      <c r="O106" s="376"/>
      <c r="P106" s="215"/>
      <c r="Q106" s="361"/>
      <c r="R106" s="362"/>
      <c r="S106" s="362"/>
      <c r="T106" s="362"/>
      <c r="U106" s="362"/>
      <c r="V106" s="362"/>
      <c r="W106" s="362"/>
      <c r="X106" s="362"/>
      <c r="Y106" s="362"/>
      <c r="Z106" s="363"/>
    </row>
    <row r="107" spans="1:62" ht="20.100000000000001" customHeight="1" x14ac:dyDescent="0.2">
      <c r="B107" s="211" t="s">
        <v>55</v>
      </c>
      <c r="C107" s="265" t="s">
        <v>133</v>
      </c>
      <c r="D107" s="265"/>
      <c r="E107" s="265"/>
      <c r="F107" s="265"/>
      <c r="G107" s="15"/>
      <c r="H107" s="265" t="s">
        <v>134</v>
      </c>
      <c r="I107" s="265"/>
      <c r="J107" s="265"/>
      <c r="K107" s="265"/>
      <c r="L107" s="265"/>
      <c r="M107" s="265"/>
      <c r="N107" s="265"/>
      <c r="O107" s="265"/>
      <c r="P107" s="218">
        <v>1</v>
      </c>
      <c r="Q107" s="258"/>
      <c r="R107" s="259"/>
      <c r="S107" s="259"/>
      <c r="T107" s="259"/>
      <c r="U107" s="259"/>
      <c r="V107" s="259"/>
      <c r="W107" s="259"/>
      <c r="X107" s="259"/>
      <c r="Y107" s="259"/>
      <c r="Z107" s="260"/>
    </row>
    <row r="108" spans="1:62" ht="20.100000000000001" customHeight="1" x14ac:dyDescent="0.2">
      <c r="B108" s="211" t="s">
        <v>58</v>
      </c>
      <c r="C108" s="265" t="s">
        <v>135</v>
      </c>
      <c r="D108" s="265"/>
      <c r="E108" s="265"/>
      <c r="F108" s="265"/>
      <c r="G108" s="15"/>
      <c r="H108" s="265" t="s">
        <v>134</v>
      </c>
      <c r="I108" s="265"/>
      <c r="J108" s="265"/>
      <c r="K108" s="265"/>
      <c r="L108" s="265"/>
      <c r="M108" s="265"/>
      <c r="N108" s="265"/>
      <c r="O108" s="265"/>
      <c r="P108" s="218">
        <v>1</v>
      </c>
      <c r="Q108" s="258"/>
      <c r="R108" s="259"/>
      <c r="S108" s="259"/>
      <c r="T108" s="259"/>
      <c r="U108" s="259"/>
      <c r="V108" s="259"/>
      <c r="W108" s="259"/>
      <c r="X108" s="259"/>
      <c r="Y108" s="259"/>
      <c r="Z108" s="260"/>
    </row>
    <row r="109" spans="1:62" ht="20.100000000000001" customHeight="1" x14ac:dyDescent="0.2">
      <c r="B109" s="211" t="s">
        <v>59</v>
      </c>
      <c r="C109" s="265" t="s">
        <v>136</v>
      </c>
      <c r="D109" s="265"/>
      <c r="E109" s="265"/>
      <c r="F109" s="265"/>
      <c r="G109" s="15"/>
      <c r="H109" s="265" t="s">
        <v>137</v>
      </c>
      <c r="I109" s="265"/>
      <c r="J109" s="265"/>
      <c r="K109" s="265"/>
      <c r="L109" s="265"/>
      <c r="M109" s="265"/>
      <c r="N109" s="265"/>
      <c r="O109" s="265"/>
      <c r="P109" s="218">
        <v>1</v>
      </c>
      <c r="Q109" s="258"/>
      <c r="R109" s="259"/>
      <c r="S109" s="259"/>
      <c r="T109" s="259"/>
      <c r="U109" s="259"/>
      <c r="V109" s="259"/>
      <c r="W109" s="259"/>
      <c r="X109" s="259"/>
      <c r="Y109" s="259"/>
      <c r="Z109" s="260"/>
    </row>
    <row r="110" spans="1:62" ht="19.5" customHeight="1" x14ac:dyDescent="0.2">
      <c r="B110" s="211" t="s">
        <v>61</v>
      </c>
      <c r="C110" s="265" t="s">
        <v>138</v>
      </c>
      <c r="D110" s="265"/>
      <c r="E110" s="265"/>
      <c r="F110" s="265"/>
      <c r="G110" s="15"/>
      <c r="H110" s="265" t="s">
        <v>139</v>
      </c>
      <c r="I110" s="265"/>
      <c r="J110" s="265"/>
      <c r="K110" s="265"/>
      <c r="L110" s="265"/>
      <c r="M110" s="265"/>
      <c r="N110" s="265"/>
      <c r="O110" s="265"/>
      <c r="P110" s="218">
        <v>1</v>
      </c>
      <c r="Q110" s="258"/>
      <c r="R110" s="259"/>
      <c r="S110" s="259"/>
      <c r="T110" s="259"/>
      <c r="U110" s="259"/>
      <c r="V110" s="259"/>
      <c r="W110" s="259"/>
      <c r="X110" s="259"/>
      <c r="Y110" s="259"/>
      <c r="Z110" s="260"/>
    </row>
    <row r="111" spans="1:62" ht="48" customHeight="1" x14ac:dyDescent="0.2">
      <c r="B111" s="211" t="s">
        <v>140</v>
      </c>
      <c r="C111" s="265" t="s">
        <v>141</v>
      </c>
      <c r="D111" s="265"/>
      <c r="E111" s="265"/>
      <c r="F111" s="265"/>
      <c r="G111" s="15"/>
      <c r="H111" s="265" t="s">
        <v>3449</v>
      </c>
      <c r="I111" s="265"/>
      <c r="J111" s="265"/>
      <c r="K111" s="265"/>
      <c r="L111" s="265"/>
      <c r="M111" s="265"/>
      <c r="N111" s="265"/>
      <c r="O111" s="265"/>
      <c r="P111" s="218">
        <v>1</v>
      </c>
      <c r="Q111" s="258"/>
      <c r="R111" s="259"/>
      <c r="S111" s="259"/>
      <c r="T111" s="259"/>
      <c r="U111" s="259"/>
      <c r="V111" s="259"/>
      <c r="W111" s="259"/>
      <c r="X111" s="259"/>
      <c r="Y111" s="259"/>
      <c r="Z111" s="260"/>
    </row>
    <row r="112" spans="1:62" ht="72" customHeight="1" x14ac:dyDescent="0.2">
      <c r="B112" s="211" t="s">
        <v>142</v>
      </c>
      <c r="C112" s="265" t="s">
        <v>2038</v>
      </c>
      <c r="D112" s="265"/>
      <c r="E112" s="265"/>
      <c r="F112" s="265"/>
      <c r="G112" s="15" t="s">
        <v>57</v>
      </c>
      <c r="H112" s="265" t="s">
        <v>2039</v>
      </c>
      <c r="I112" s="265"/>
      <c r="J112" s="265"/>
      <c r="K112" s="265"/>
      <c r="L112" s="265"/>
      <c r="M112" s="265"/>
      <c r="N112" s="265"/>
      <c r="O112" s="265"/>
      <c r="P112" s="218">
        <v>1</v>
      </c>
      <c r="Q112" s="258"/>
      <c r="R112" s="259"/>
      <c r="S112" s="259"/>
      <c r="T112" s="259"/>
      <c r="U112" s="259"/>
      <c r="V112" s="259"/>
      <c r="W112" s="259"/>
      <c r="X112" s="259"/>
      <c r="Y112" s="259"/>
      <c r="Z112" s="260"/>
    </row>
    <row r="113" spans="1:62" ht="49.5" customHeight="1" x14ac:dyDescent="0.2">
      <c r="B113" s="211" t="s">
        <v>144</v>
      </c>
      <c r="C113" s="265" t="s">
        <v>145</v>
      </c>
      <c r="D113" s="265"/>
      <c r="E113" s="265"/>
      <c r="F113" s="265"/>
      <c r="G113" s="15"/>
      <c r="H113" s="265" t="s">
        <v>143</v>
      </c>
      <c r="I113" s="265"/>
      <c r="J113" s="265"/>
      <c r="K113" s="265"/>
      <c r="L113" s="265"/>
      <c r="M113" s="265"/>
      <c r="N113" s="265"/>
      <c r="O113" s="265"/>
      <c r="P113" s="218">
        <v>1</v>
      </c>
      <c r="Q113" s="258"/>
      <c r="R113" s="259"/>
      <c r="S113" s="259"/>
      <c r="T113" s="259"/>
      <c r="U113" s="259"/>
      <c r="V113" s="259"/>
      <c r="W113" s="259"/>
      <c r="X113" s="259"/>
      <c r="Y113" s="259"/>
      <c r="Z113" s="260"/>
    </row>
    <row r="114" spans="1:62" ht="30" customHeight="1" x14ac:dyDescent="0.2">
      <c r="B114" s="211" t="s">
        <v>146</v>
      </c>
      <c r="C114" s="265" t="s">
        <v>147</v>
      </c>
      <c r="D114" s="265"/>
      <c r="E114" s="265"/>
      <c r="F114" s="265"/>
      <c r="G114" s="15"/>
      <c r="H114" s="265" t="s">
        <v>148</v>
      </c>
      <c r="I114" s="265"/>
      <c r="J114" s="265"/>
      <c r="K114" s="265"/>
      <c r="L114" s="265"/>
      <c r="M114" s="265"/>
      <c r="N114" s="265"/>
      <c r="O114" s="265"/>
      <c r="P114" s="218">
        <v>1</v>
      </c>
      <c r="Q114" s="258"/>
      <c r="R114" s="259"/>
      <c r="S114" s="259"/>
      <c r="T114" s="259"/>
      <c r="U114" s="259"/>
      <c r="V114" s="259"/>
      <c r="W114" s="259"/>
      <c r="X114" s="259"/>
      <c r="Y114" s="259"/>
      <c r="Z114" s="260"/>
    </row>
    <row r="115" spans="1:62" ht="34.5" customHeight="1" x14ac:dyDescent="0.2">
      <c r="B115" s="211" t="s">
        <v>149</v>
      </c>
      <c r="C115" s="265" t="s">
        <v>150</v>
      </c>
      <c r="D115" s="265"/>
      <c r="E115" s="265"/>
      <c r="F115" s="265"/>
      <c r="G115" s="15" t="s">
        <v>57</v>
      </c>
      <c r="H115" s="265" t="s">
        <v>151</v>
      </c>
      <c r="I115" s="265"/>
      <c r="J115" s="265"/>
      <c r="K115" s="265"/>
      <c r="L115" s="265"/>
      <c r="M115" s="265"/>
      <c r="N115" s="265"/>
      <c r="O115" s="265"/>
      <c r="P115" s="218">
        <v>1</v>
      </c>
      <c r="Q115" s="258"/>
      <c r="R115" s="259"/>
      <c r="S115" s="259"/>
      <c r="T115" s="259"/>
      <c r="U115" s="259"/>
      <c r="V115" s="259"/>
      <c r="W115" s="259"/>
      <c r="X115" s="259"/>
      <c r="Y115" s="259"/>
      <c r="Z115" s="260"/>
    </row>
    <row r="116" spans="1:62" ht="77.25" customHeight="1" x14ac:dyDescent="0.2">
      <c r="B116" s="211" t="s">
        <v>152</v>
      </c>
      <c r="C116" s="265" t="s">
        <v>153</v>
      </c>
      <c r="D116" s="265"/>
      <c r="E116" s="265"/>
      <c r="F116" s="265"/>
      <c r="G116" s="15"/>
      <c r="H116" s="265" t="s">
        <v>2894</v>
      </c>
      <c r="I116" s="265"/>
      <c r="J116" s="265"/>
      <c r="K116" s="265"/>
      <c r="L116" s="265"/>
      <c r="M116" s="265"/>
      <c r="N116" s="265"/>
      <c r="O116" s="265"/>
      <c r="P116" s="218">
        <v>1</v>
      </c>
      <c r="Q116" s="258"/>
      <c r="R116" s="259"/>
      <c r="S116" s="259"/>
      <c r="T116" s="259"/>
      <c r="U116" s="259"/>
      <c r="V116" s="259"/>
      <c r="W116" s="259"/>
      <c r="X116" s="259"/>
      <c r="Y116" s="259"/>
      <c r="Z116" s="260"/>
    </row>
    <row r="117" spans="1:62" ht="18.75" customHeight="1" x14ac:dyDescent="0.2">
      <c r="B117" s="211" t="s">
        <v>154</v>
      </c>
      <c r="C117" s="265" t="s">
        <v>155</v>
      </c>
      <c r="D117" s="265"/>
      <c r="E117" s="265"/>
      <c r="F117" s="265"/>
      <c r="G117" s="15"/>
      <c r="H117" s="265" t="s">
        <v>148</v>
      </c>
      <c r="I117" s="265"/>
      <c r="J117" s="265"/>
      <c r="K117" s="265"/>
      <c r="L117" s="265"/>
      <c r="M117" s="265"/>
      <c r="N117" s="265"/>
      <c r="O117" s="265"/>
      <c r="P117" s="218">
        <v>1</v>
      </c>
      <c r="Q117" s="258"/>
      <c r="R117" s="259"/>
      <c r="S117" s="259"/>
      <c r="T117" s="259"/>
      <c r="U117" s="259"/>
      <c r="V117" s="259"/>
      <c r="W117" s="259"/>
      <c r="X117" s="259"/>
      <c r="Y117" s="259"/>
      <c r="Z117" s="260"/>
    </row>
    <row r="118" spans="1:62" ht="25.5" customHeight="1" x14ac:dyDescent="0.2">
      <c r="B118" s="266" t="s">
        <v>92</v>
      </c>
      <c r="C118" s="266"/>
      <c r="D118" s="266"/>
      <c r="E118" s="266"/>
      <c r="F118" s="266"/>
      <c r="G118" s="266"/>
      <c r="H118" s="266"/>
      <c r="I118" s="266"/>
      <c r="J118" s="266"/>
      <c r="K118" s="266"/>
      <c r="L118" s="266"/>
      <c r="M118" s="266"/>
      <c r="N118" s="266"/>
      <c r="O118" s="266"/>
      <c r="P118" s="218">
        <f>COUNTIF(P105:P117,"N/A")</f>
        <v>0</v>
      </c>
      <c r="Q118" s="266"/>
      <c r="R118" s="266"/>
      <c r="S118" s="266"/>
      <c r="T118" s="266"/>
      <c r="U118" s="266"/>
      <c r="V118" s="266"/>
      <c r="W118" s="266"/>
      <c r="X118" s="266"/>
      <c r="Y118" s="266"/>
      <c r="Z118" s="266"/>
    </row>
    <row r="119" spans="1:62" ht="25.5" customHeight="1" x14ac:dyDescent="0.2">
      <c r="B119" s="266" t="s">
        <v>812</v>
      </c>
      <c r="C119" s="266"/>
      <c r="D119" s="266"/>
      <c r="E119" s="266"/>
      <c r="F119" s="266"/>
      <c r="G119" s="266"/>
      <c r="H119" s="266"/>
      <c r="I119" s="266"/>
      <c r="J119" s="266"/>
      <c r="K119" s="266"/>
      <c r="L119" s="266"/>
      <c r="M119" s="266"/>
      <c r="N119" s="266"/>
      <c r="O119" s="266"/>
      <c r="P119" s="218">
        <f>COUNTIFS(G105:G117,"M",P105:P117,"N/A")</f>
        <v>0</v>
      </c>
      <c r="Q119" s="266"/>
      <c r="R119" s="266"/>
      <c r="S119" s="266"/>
      <c r="T119" s="266"/>
      <c r="U119" s="266"/>
      <c r="V119" s="266"/>
      <c r="W119" s="266"/>
      <c r="X119" s="266"/>
      <c r="Y119" s="266"/>
      <c r="Z119" s="266"/>
    </row>
    <row r="120" spans="1:62" ht="25.5" customHeight="1" x14ac:dyDescent="0.2">
      <c r="B120" s="266" t="s">
        <v>814</v>
      </c>
      <c r="C120" s="266"/>
      <c r="D120" s="266"/>
      <c r="E120" s="266"/>
      <c r="F120" s="266"/>
      <c r="G120" s="266"/>
      <c r="H120" s="266"/>
      <c r="I120" s="266"/>
      <c r="J120" s="266"/>
      <c r="K120" s="266"/>
      <c r="L120" s="266"/>
      <c r="M120" s="266"/>
      <c r="N120" s="266"/>
      <c r="O120" s="266"/>
      <c r="P120" s="218">
        <f>COUNTIFS(G105:G117,"M",P105:P117,"1")</f>
        <v>2</v>
      </c>
      <c r="Q120" s="266"/>
      <c r="R120" s="266"/>
      <c r="S120" s="266"/>
      <c r="T120" s="266"/>
      <c r="U120" s="266"/>
      <c r="V120" s="266"/>
      <c r="W120" s="266"/>
      <c r="X120" s="266"/>
      <c r="Y120" s="266"/>
      <c r="Z120" s="266"/>
    </row>
    <row r="121" spans="1:62" s="228" customFormat="1" ht="24.95" customHeight="1" x14ac:dyDescent="0.2">
      <c r="A121" s="18"/>
      <c r="B121" s="266" t="s">
        <v>93</v>
      </c>
      <c r="C121" s="266"/>
      <c r="D121" s="266"/>
      <c r="E121" s="266"/>
      <c r="F121" s="266"/>
      <c r="G121" s="266"/>
      <c r="H121" s="266"/>
      <c r="I121" s="266"/>
      <c r="J121" s="266"/>
      <c r="K121" s="266"/>
      <c r="L121" s="266"/>
      <c r="M121" s="266"/>
      <c r="N121" s="266"/>
      <c r="O121" s="266"/>
      <c r="P121" s="218">
        <f>SUM(P105:P117)</f>
        <v>12</v>
      </c>
      <c r="Q121" s="266"/>
      <c r="R121" s="266"/>
      <c r="S121" s="266"/>
      <c r="T121" s="266"/>
      <c r="U121" s="266"/>
      <c r="V121" s="266"/>
      <c r="W121" s="266"/>
      <c r="X121" s="266"/>
      <c r="Y121" s="266"/>
      <c r="Z121" s="266"/>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9"/>
    </row>
    <row r="122" spans="1:62" ht="19.5" customHeight="1" x14ac:dyDescent="0.2">
      <c r="B122" s="216" t="s">
        <v>156</v>
      </c>
      <c r="C122" s="364" t="s">
        <v>28</v>
      </c>
      <c r="D122" s="365"/>
      <c r="E122" s="365"/>
      <c r="F122" s="365"/>
      <c r="G122" s="365"/>
      <c r="H122" s="365"/>
      <c r="I122" s="365"/>
      <c r="J122" s="365"/>
      <c r="K122" s="365"/>
      <c r="L122" s="365"/>
      <c r="M122" s="365"/>
      <c r="N122" s="365"/>
      <c r="O122" s="366"/>
      <c r="P122" s="8"/>
      <c r="Q122" s="258"/>
      <c r="R122" s="259"/>
      <c r="S122" s="259"/>
      <c r="T122" s="259"/>
      <c r="U122" s="259"/>
      <c r="V122" s="259"/>
      <c r="W122" s="259"/>
      <c r="X122" s="259"/>
      <c r="Y122" s="259"/>
      <c r="Z122" s="260"/>
    </row>
    <row r="123" spans="1:62" ht="30" customHeight="1" x14ac:dyDescent="0.2">
      <c r="B123" s="210"/>
      <c r="C123" s="266"/>
      <c r="D123" s="266"/>
      <c r="E123" s="266"/>
      <c r="F123" s="266"/>
      <c r="G123" s="244"/>
      <c r="H123" s="265" t="s">
        <v>157</v>
      </c>
      <c r="I123" s="265"/>
      <c r="J123" s="265"/>
      <c r="K123" s="265"/>
      <c r="L123" s="265"/>
      <c r="M123" s="265"/>
      <c r="N123" s="265"/>
      <c r="O123" s="265"/>
      <c r="P123" s="215"/>
      <c r="Q123" s="361"/>
      <c r="R123" s="362"/>
      <c r="S123" s="362"/>
      <c r="T123" s="362"/>
      <c r="U123" s="362"/>
      <c r="V123" s="362"/>
      <c r="W123" s="362"/>
      <c r="X123" s="362"/>
      <c r="Y123" s="362"/>
      <c r="Z123" s="363"/>
    </row>
    <row r="124" spans="1:62" ht="18" customHeight="1" x14ac:dyDescent="0.2">
      <c r="B124" s="211" t="s">
        <v>158</v>
      </c>
      <c r="C124" s="265" t="s">
        <v>159</v>
      </c>
      <c r="D124" s="265"/>
      <c r="E124" s="265"/>
      <c r="F124" s="265"/>
      <c r="G124" s="15"/>
      <c r="H124" s="265" t="s">
        <v>160</v>
      </c>
      <c r="I124" s="265"/>
      <c r="J124" s="265"/>
      <c r="K124" s="265"/>
      <c r="L124" s="265"/>
      <c r="M124" s="265"/>
      <c r="N124" s="265"/>
      <c r="O124" s="265"/>
      <c r="P124" s="218">
        <v>1</v>
      </c>
      <c r="Q124" s="258"/>
      <c r="R124" s="259"/>
      <c r="S124" s="259"/>
      <c r="T124" s="259"/>
      <c r="U124" s="259"/>
      <c r="V124" s="259"/>
      <c r="W124" s="259"/>
      <c r="X124" s="259"/>
      <c r="Y124" s="259"/>
      <c r="Z124" s="260"/>
    </row>
    <row r="125" spans="1:62" ht="157.5" customHeight="1" x14ac:dyDescent="0.2">
      <c r="B125" s="211" t="s">
        <v>161</v>
      </c>
      <c r="C125" s="265" t="s">
        <v>2040</v>
      </c>
      <c r="D125" s="265"/>
      <c r="E125" s="265"/>
      <c r="F125" s="265"/>
      <c r="G125" s="15"/>
      <c r="H125" s="265" t="s">
        <v>2041</v>
      </c>
      <c r="I125" s="265"/>
      <c r="J125" s="265"/>
      <c r="K125" s="265"/>
      <c r="L125" s="265"/>
      <c r="M125" s="265"/>
      <c r="N125" s="265"/>
      <c r="O125" s="265"/>
      <c r="P125" s="218">
        <v>1</v>
      </c>
      <c r="Q125" s="258"/>
      <c r="R125" s="259"/>
      <c r="S125" s="259"/>
      <c r="T125" s="259"/>
      <c r="U125" s="259"/>
      <c r="V125" s="259"/>
      <c r="W125" s="259"/>
      <c r="X125" s="259"/>
      <c r="Y125" s="259"/>
      <c r="Z125" s="260"/>
    </row>
    <row r="126" spans="1:62" ht="76.5" customHeight="1" x14ac:dyDescent="0.2">
      <c r="B126" s="211" t="s">
        <v>162</v>
      </c>
      <c r="C126" s="265" t="s">
        <v>163</v>
      </c>
      <c r="D126" s="265"/>
      <c r="E126" s="265"/>
      <c r="F126" s="265"/>
      <c r="G126" s="244"/>
      <c r="H126" s="265" t="s">
        <v>3459</v>
      </c>
      <c r="I126" s="265"/>
      <c r="J126" s="265"/>
      <c r="K126" s="265"/>
      <c r="L126" s="265"/>
      <c r="M126" s="265"/>
      <c r="N126" s="265"/>
      <c r="O126" s="265"/>
      <c r="P126" s="215"/>
      <c r="Q126" s="258"/>
      <c r="R126" s="259"/>
      <c r="S126" s="259"/>
      <c r="T126" s="259"/>
      <c r="U126" s="259"/>
      <c r="V126" s="259"/>
      <c r="W126" s="259"/>
      <c r="X126" s="259"/>
      <c r="Y126" s="259"/>
      <c r="Z126" s="260"/>
    </row>
    <row r="127" spans="1:62" ht="31.5" customHeight="1" x14ac:dyDescent="0.2">
      <c r="B127" s="211" t="s">
        <v>55</v>
      </c>
      <c r="C127" s="265" t="s">
        <v>164</v>
      </c>
      <c r="D127" s="265"/>
      <c r="E127" s="265"/>
      <c r="F127" s="265"/>
      <c r="G127" s="15"/>
      <c r="H127" s="265" t="s">
        <v>165</v>
      </c>
      <c r="I127" s="265"/>
      <c r="J127" s="265"/>
      <c r="K127" s="265"/>
      <c r="L127" s="265"/>
      <c r="M127" s="265"/>
      <c r="N127" s="265"/>
      <c r="O127" s="265"/>
      <c r="P127" s="218"/>
      <c r="Q127" s="258"/>
      <c r="R127" s="259"/>
      <c r="S127" s="259"/>
      <c r="T127" s="259"/>
      <c r="U127" s="259"/>
      <c r="V127" s="259"/>
      <c r="W127" s="259"/>
      <c r="X127" s="259"/>
      <c r="Y127" s="259"/>
      <c r="Z127" s="260"/>
    </row>
    <row r="128" spans="1:62" ht="44.25" customHeight="1" x14ac:dyDescent="0.2">
      <c r="B128" s="211" t="s">
        <v>58</v>
      </c>
      <c r="C128" s="265" t="s">
        <v>166</v>
      </c>
      <c r="D128" s="265"/>
      <c r="E128" s="265"/>
      <c r="F128" s="265"/>
      <c r="G128" s="15" t="s">
        <v>57</v>
      </c>
      <c r="H128" s="375" t="s">
        <v>1880</v>
      </c>
      <c r="I128" s="375"/>
      <c r="J128" s="375"/>
      <c r="K128" s="375"/>
      <c r="L128" s="375"/>
      <c r="M128" s="375"/>
      <c r="N128" s="375"/>
      <c r="O128" s="375"/>
      <c r="P128" s="218"/>
      <c r="Q128" s="258"/>
      <c r="R128" s="259"/>
      <c r="S128" s="259"/>
      <c r="T128" s="259"/>
      <c r="U128" s="259"/>
      <c r="V128" s="259"/>
      <c r="W128" s="259"/>
      <c r="X128" s="259"/>
      <c r="Y128" s="259"/>
      <c r="Z128" s="260"/>
    </row>
    <row r="129" spans="1:26" ht="45" customHeight="1" x14ac:dyDescent="0.2">
      <c r="B129" s="211" t="s">
        <v>59</v>
      </c>
      <c r="C129" s="265" t="s">
        <v>167</v>
      </c>
      <c r="D129" s="265"/>
      <c r="E129" s="265"/>
      <c r="F129" s="265"/>
      <c r="G129" s="15"/>
      <c r="H129" s="265" t="s">
        <v>1881</v>
      </c>
      <c r="I129" s="265"/>
      <c r="J129" s="265"/>
      <c r="K129" s="265"/>
      <c r="L129" s="265"/>
      <c r="M129" s="265"/>
      <c r="N129" s="265"/>
      <c r="O129" s="265"/>
      <c r="P129" s="218">
        <v>1</v>
      </c>
      <c r="Q129" s="258"/>
      <c r="R129" s="259"/>
      <c r="S129" s="259"/>
      <c r="T129" s="259"/>
      <c r="U129" s="259"/>
      <c r="V129" s="259"/>
      <c r="W129" s="259"/>
      <c r="X129" s="259"/>
      <c r="Y129" s="259"/>
      <c r="Z129" s="260"/>
    </row>
    <row r="130" spans="1:26" ht="100.5" customHeight="1" x14ac:dyDescent="0.2">
      <c r="B130" s="211" t="s">
        <v>61</v>
      </c>
      <c r="C130" s="265" t="s">
        <v>168</v>
      </c>
      <c r="D130" s="265"/>
      <c r="E130" s="265"/>
      <c r="F130" s="265"/>
      <c r="G130" s="15" t="s">
        <v>57</v>
      </c>
      <c r="H130" s="265" t="s">
        <v>1882</v>
      </c>
      <c r="I130" s="265"/>
      <c r="J130" s="265"/>
      <c r="K130" s="265"/>
      <c r="L130" s="265"/>
      <c r="M130" s="265"/>
      <c r="N130" s="265"/>
      <c r="O130" s="265"/>
      <c r="P130" s="218"/>
      <c r="Q130" s="258"/>
      <c r="R130" s="259"/>
      <c r="S130" s="259"/>
      <c r="T130" s="259"/>
      <c r="U130" s="259"/>
      <c r="V130" s="259"/>
      <c r="W130" s="259"/>
      <c r="X130" s="259"/>
      <c r="Y130" s="259"/>
      <c r="Z130" s="260"/>
    </row>
    <row r="131" spans="1:26" ht="30" customHeight="1" x14ac:dyDescent="0.2">
      <c r="B131" s="211" t="s">
        <v>63</v>
      </c>
      <c r="C131" s="265" t="s">
        <v>2783</v>
      </c>
      <c r="D131" s="265"/>
      <c r="E131" s="265"/>
      <c r="F131" s="265"/>
      <c r="G131" s="15"/>
      <c r="H131" s="265" t="s">
        <v>1883</v>
      </c>
      <c r="I131" s="265"/>
      <c r="J131" s="265"/>
      <c r="K131" s="265"/>
      <c r="L131" s="265"/>
      <c r="M131" s="265"/>
      <c r="N131" s="265"/>
      <c r="O131" s="265"/>
      <c r="P131" s="218"/>
      <c r="Q131" s="258"/>
      <c r="R131" s="259"/>
      <c r="S131" s="259"/>
      <c r="T131" s="259"/>
      <c r="U131" s="259"/>
      <c r="V131" s="259"/>
      <c r="W131" s="259"/>
      <c r="X131" s="259"/>
      <c r="Y131" s="259"/>
      <c r="Z131" s="260"/>
    </row>
    <row r="132" spans="1:26" ht="29.25" customHeight="1" x14ac:dyDescent="0.2">
      <c r="B132" s="211" t="s">
        <v>65</v>
      </c>
      <c r="C132" s="265" t="s">
        <v>2784</v>
      </c>
      <c r="D132" s="265"/>
      <c r="E132" s="265"/>
      <c r="F132" s="265"/>
      <c r="G132" s="15"/>
      <c r="H132" s="265" t="s">
        <v>169</v>
      </c>
      <c r="I132" s="265"/>
      <c r="J132" s="265"/>
      <c r="K132" s="265"/>
      <c r="L132" s="265"/>
      <c r="M132" s="265"/>
      <c r="N132" s="265"/>
      <c r="O132" s="265"/>
      <c r="P132" s="218"/>
      <c r="Q132" s="258"/>
      <c r="R132" s="259"/>
      <c r="S132" s="259"/>
      <c r="T132" s="259"/>
      <c r="U132" s="259"/>
      <c r="V132" s="259"/>
      <c r="W132" s="259"/>
      <c r="X132" s="259"/>
      <c r="Y132" s="259"/>
      <c r="Z132" s="260"/>
    </row>
    <row r="133" spans="1:26" ht="104.25" customHeight="1" x14ac:dyDescent="0.2">
      <c r="B133" s="211" t="s">
        <v>68</v>
      </c>
      <c r="C133" s="265" t="s">
        <v>170</v>
      </c>
      <c r="D133" s="265"/>
      <c r="E133" s="265"/>
      <c r="F133" s="265"/>
      <c r="G133" s="15"/>
      <c r="H133" s="265" t="s">
        <v>3460</v>
      </c>
      <c r="I133" s="265"/>
      <c r="J133" s="265"/>
      <c r="K133" s="265"/>
      <c r="L133" s="265"/>
      <c r="M133" s="265"/>
      <c r="N133" s="265"/>
      <c r="O133" s="265"/>
      <c r="P133" s="218"/>
      <c r="Q133" s="258"/>
      <c r="R133" s="259"/>
      <c r="S133" s="259"/>
      <c r="T133" s="259"/>
      <c r="U133" s="259"/>
      <c r="V133" s="259"/>
      <c r="W133" s="259"/>
      <c r="X133" s="259"/>
      <c r="Y133" s="259"/>
      <c r="Z133" s="260"/>
    </row>
    <row r="134" spans="1:26" ht="148.5" customHeight="1" x14ac:dyDescent="0.2">
      <c r="B134" s="211" t="s">
        <v>71</v>
      </c>
      <c r="C134" s="265" t="s">
        <v>171</v>
      </c>
      <c r="D134" s="265"/>
      <c r="E134" s="265"/>
      <c r="F134" s="265"/>
      <c r="G134" s="15"/>
      <c r="H134" s="265" t="s">
        <v>3450</v>
      </c>
      <c r="I134" s="265"/>
      <c r="J134" s="265"/>
      <c r="K134" s="265"/>
      <c r="L134" s="265"/>
      <c r="M134" s="265"/>
      <c r="N134" s="265"/>
      <c r="O134" s="265"/>
      <c r="P134" s="218"/>
      <c r="Q134" s="258"/>
      <c r="R134" s="259"/>
      <c r="S134" s="259"/>
      <c r="T134" s="259"/>
      <c r="U134" s="259"/>
      <c r="V134" s="259"/>
      <c r="W134" s="259"/>
      <c r="X134" s="259"/>
      <c r="Y134" s="259"/>
      <c r="Z134" s="260"/>
    </row>
    <row r="135" spans="1:26" ht="117.75" customHeight="1" x14ac:dyDescent="0.2">
      <c r="B135" s="211" t="s">
        <v>74</v>
      </c>
      <c r="C135" s="265" t="s">
        <v>172</v>
      </c>
      <c r="D135" s="265"/>
      <c r="E135" s="265"/>
      <c r="F135" s="265"/>
      <c r="G135" s="15" t="s">
        <v>57</v>
      </c>
      <c r="H135" s="265" t="s">
        <v>3461</v>
      </c>
      <c r="I135" s="265"/>
      <c r="J135" s="265"/>
      <c r="K135" s="265"/>
      <c r="L135" s="265"/>
      <c r="M135" s="265"/>
      <c r="N135" s="265"/>
      <c r="O135" s="265"/>
      <c r="P135" s="218"/>
      <c r="Q135" s="258"/>
      <c r="R135" s="259"/>
      <c r="S135" s="259"/>
      <c r="T135" s="259"/>
      <c r="U135" s="259"/>
      <c r="V135" s="259"/>
      <c r="W135" s="259"/>
      <c r="X135" s="259"/>
      <c r="Y135" s="259"/>
      <c r="Z135" s="260"/>
    </row>
    <row r="136" spans="1:26" ht="19.5" customHeight="1" x14ac:dyDescent="0.2">
      <c r="B136" s="211" t="s">
        <v>76</v>
      </c>
      <c r="C136" s="265" t="s">
        <v>173</v>
      </c>
      <c r="D136" s="265"/>
      <c r="E136" s="265"/>
      <c r="F136" s="265"/>
      <c r="G136" s="15"/>
      <c r="H136" s="265" t="s">
        <v>174</v>
      </c>
      <c r="I136" s="379"/>
      <c r="J136" s="379"/>
      <c r="K136" s="379"/>
      <c r="L136" s="379"/>
      <c r="M136" s="379"/>
      <c r="N136" s="379"/>
      <c r="O136" s="379"/>
      <c r="P136" s="218"/>
      <c r="Q136" s="258"/>
      <c r="R136" s="259"/>
      <c r="S136" s="259"/>
      <c r="T136" s="259"/>
      <c r="U136" s="259"/>
      <c r="V136" s="259"/>
      <c r="W136" s="259"/>
      <c r="X136" s="259"/>
      <c r="Y136" s="259"/>
      <c r="Z136" s="260"/>
    </row>
    <row r="137" spans="1:26" ht="30" customHeight="1" x14ac:dyDescent="0.2">
      <c r="A137" s="25"/>
      <c r="B137" s="211" t="s">
        <v>79</v>
      </c>
      <c r="C137" s="265" t="s">
        <v>175</v>
      </c>
      <c r="D137" s="265"/>
      <c r="E137" s="265"/>
      <c r="F137" s="265"/>
      <c r="G137" s="15"/>
      <c r="H137" s="265" t="s">
        <v>2042</v>
      </c>
      <c r="I137" s="378"/>
      <c r="J137" s="378"/>
      <c r="K137" s="378"/>
      <c r="L137" s="378"/>
      <c r="M137" s="378"/>
      <c r="N137" s="378"/>
      <c r="O137" s="378"/>
      <c r="P137" s="218"/>
      <c r="Q137" s="258"/>
      <c r="R137" s="259"/>
      <c r="S137" s="259"/>
      <c r="T137" s="259"/>
      <c r="U137" s="259"/>
      <c r="V137" s="259"/>
      <c r="W137" s="259"/>
      <c r="X137" s="259"/>
      <c r="Y137" s="259"/>
      <c r="Z137" s="260"/>
    </row>
    <row r="138" spans="1:26" ht="19.5" customHeight="1" x14ac:dyDescent="0.2">
      <c r="B138" s="211" t="s">
        <v>82</v>
      </c>
      <c r="C138" s="265" t="s">
        <v>176</v>
      </c>
      <c r="D138" s="265"/>
      <c r="E138" s="265"/>
      <c r="F138" s="265"/>
      <c r="G138" s="15"/>
      <c r="H138" s="265" t="s">
        <v>1884</v>
      </c>
      <c r="I138" s="265"/>
      <c r="J138" s="265"/>
      <c r="K138" s="265"/>
      <c r="L138" s="265"/>
      <c r="M138" s="265"/>
      <c r="N138" s="265"/>
      <c r="O138" s="265"/>
      <c r="P138" s="218"/>
      <c r="Q138" s="258"/>
      <c r="R138" s="259"/>
      <c r="S138" s="259"/>
      <c r="T138" s="259"/>
      <c r="U138" s="259"/>
      <c r="V138" s="259"/>
      <c r="W138" s="259"/>
      <c r="X138" s="259"/>
      <c r="Y138" s="259"/>
      <c r="Z138" s="260"/>
    </row>
    <row r="139" spans="1:26" ht="30" customHeight="1" x14ac:dyDescent="0.2">
      <c r="B139" s="211" t="s">
        <v>85</v>
      </c>
      <c r="C139" s="265" t="s">
        <v>177</v>
      </c>
      <c r="D139" s="265"/>
      <c r="E139" s="265"/>
      <c r="F139" s="265"/>
      <c r="G139" s="15"/>
      <c r="H139" s="265" t="s">
        <v>2788</v>
      </c>
      <c r="I139" s="265"/>
      <c r="J139" s="265"/>
      <c r="K139" s="265"/>
      <c r="L139" s="265"/>
      <c r="M139" s="265"/>
      <c r="N139" s="265"/>
      <c r="O139" s="265"/>
      <c r="P139" s="218"/>
      <c r="Q139" s="258"/>
      <c r="R139" s="259"/>
      <c r="S139" s="259"/>
      <c r="T139" s="259"/>
      <c r="U139" s="259"/>
      <c r="V139" s="259"/>
      <c r="W139" s="259"/>
      <c r="X139" s="259"/>
      <c r="Y139" s="259"/>
      <c r="Z139" s="260"/>
    </row>
    <row r="140" spans="1:26" ht="30.75" customHeight="1" x14ac:dyDescent="0.2">
      <c r="B140" s="211" t="s">
        <v>178</v>
      </c>
      <c r="C140" s="265" t="s">
        <v>179</v>
      </c>
      <c r="D140" s="265"/>
      <c r="E140" s="265"/>
      <c r="F140" s="265"/>
      <c r="G140" s="15"/>
      <c r="H140" s="265" t="s">
        <v>180</v>
      </c>
      <c r="I140" s="265"/>
      <c r="J140" s="265"/>
      <c r="K140" s="265"/>
      <c r="L140" s="265"/>
      <c r="M140" s="265"/>
      <c r="N140" s="265"/>
      <c r="O140" s="265"/>
      <c r="P140" s="218"/>
      <c r="Q140" s="258"/>
      <c r="R140" s="259"/>
      <c r="S140" s="259"/>
      <c r="T140" s="259"/>
      <c r="U140" s="259"/>
      <c r="V140" s="259"/>
      <c r="W140" s="259"/>
      <c r="X140" s="259"/>
      <c r="Y140" s="259"/>
      <c r="Z140" s="260"/>
    </row>
    <row r="141" spans="1:26" ht="74.25" customHeight="1" x14ac:dyDescent="0.2">
      <c r="B141" s="211" t="s">
        <v>181</v>
      </c>
      <c r="C141" s="265" t="s">
        <v>2792</v>
      </c>
      <c r="D141" s="265"/>
      <c r="E141" s="265"/>
      <c r="F141" s="265"/>
      <c r="G141" s="15" t="s">
        <v>57</v>
      </c>
      <c r="H141" s="265" t="s">
        <v>2895</v>
      </c>
      <c r="I141" s="265"/>
      <c r="J141" s="265"/>
      <c r="K141" s="265"/>
      <c r="L141" s="265"/>
      <c r="M141" s="265"/>
      <c r="N141" s="265"/>
      <c r="O141" s="265"/>
      <c r="P141" s="218"/>
      <c r="Q141" s="258"/>
      <c r="R141" s="259"/>
      <c r="S141" s="259"/>
      <c r="T141" s="259"/>
      <c r="U141" s="259"/>
      <c r="V141" s="259"/>
      <c r="W141" s="259"/>
      <c r="X141" s="259"/>
      <c r="Y141" s="259"/>
      <c r="Z141" s="260"/>
    </row>
    <row r="142" spans="1:26" ht="30" customHeight="1" x14ac:dyDescent="0.2">
      <c r="B142" s="211" t="s">
        <v>182</v>
      </c>
      <c r="C142" s="265" t="s">
        <v>183</v>
      </c>
      <c r="D142" s="265"/>
      <c r="E142" s="265"/>
      <c r="F142" s="265"/>
      <c r="G142" s="15"/>
      <c r="H142" s="265" t="s">
        <v>2855</v>
      </c>
      <c r="I142" s="265"/>
      <c r="J142" s="265"/>
      <c r="K142" s="265"/>
      <c r="L142" s="265"/>
      <c r="M142" s="265"/>
      <c r="N142" s="265"/>
      <c r="O142" s="265"/>
      <c r="P142" s="218"/>
      <c r="Q142" s="258"/>
      <c r="R142" s="259"/>
      <c r="S142" s="259"/>
      <c r="T142" s="259"/>
      <c r="U142" s="259"/>
      <c r="V142" s="259"/>
      <c r="W142" s="259"/>
      <c r="X142" s="259"/>
      <c r="Y142" s="259"/>
      <c r="Z142" s="260"/>
    </row>
    <row r="143" spans="1:26" ht="18" customHeight="1" x14ac:dyDescent="0.2">
      <c r="B143" s="211" t="s">
        <v>184</v>
      </c>
      <c r="C143" s="265" t="s">
        <v>185</v>
      </c>
      <c r="D143" s="265"/>
      <c r="E143" s="265"/>
      <c r="F143" s="265"/>
      <c r="G143" s="15"/>
      <c r="H143" s="380" t="s">
        <v>2043</v>
      </c>
      <c r="I143" s="380"/>
      <c r="J143" s="380"/>
      <c r="K143" s="380"/>
      <c r="L143" s="380"/>
      <c r="M143" s="380"/>
      <c r="N143" s="380"/>
      <c r="O143" s="380"/>
      <c r="P143" s="218"/>
      <c r="Q143" s="258"/>
      <c r="R143" s="259"/>
      <c r="S143" s="259"/>
      <c r="T143" s="259"/>
      <c r="U143" s="259"/>
      <c r="V143" s="259"/>
      <c r="W143" s="259"/>
      <c r="X143" s="259"/>
      <c r="Y143" s="259"/>
      <c r="Z143" s="260"/>
    </row>
    <row r="144" spans="1:26" ht="45" customHeight="1" x14ac:dyDescent="0.2">
      <c r="B144" s="211" t="s">
        <v>186</v>
      </c>
      <c r="C144" s="265" t="s">
        <v>187</v>
      </c>
      <c r="D144" s="265"/>
      <c r="E144" s="265"/>
      <c r="F144" s="265"/>
      <c r="G144" s="15"/>
      <c r="H144" s="265" t="s">
        <v>188</v>
      </c>
      <c r="I144" s="265"/>
      <c r="J144" s="265"/>
      <c r="K144" s="265"/>
      <c r="L144" s="265"/>
      <c r="M144" s="265"/>
      <c r="N144" s="265"/>
      <c r="O144" s="265"/>
      <c r="P144" s="218"/>
      <c r="Q144" s="258"/>
      <c r="R144" s="259"/>
      <c r="S144" s="259"/>
      <c r="T144" s="259"/>
      <c r="U144" s="259"/>
      <c r="V144" s="259"/>
      <c r="W144" s="259"/>
      <c r="X144" s="259"/>
      <c r="Y144" s="259"/>
      <c r="Z144" s="260"/>
    </row>
    <row r="145" spans="1:62" ht="25.5" customHeight="1" x14ac:dyDescent="0.2">
      <c r="B145" s="266" t="s">
        <v>92</v>
      </c>
      <c r="C145" s="266"/>
      <c r="D145" s="266"/>
      <c r="E145" s="266"/>
      <c r="F145" s="266"/>
      <c r="G145" s="266"/>
      <c r="H145" s="266"/>
      <c r="I145" s="266"/>
      <c r="J145" s="266"/>
      <c r="K145" s="266"/>
      <c r="L145" s="266"/>
      <c r="M145" s="266"/>
      <c r="N145" s="266"/>
      <c r="O145" s="266"/>
      <c r="P145" s="218">
        <f>COUNTIF(P124:P144,"N/A")</f>
        <v>0</v>
      </c>
      <c r="Q145" s="266"/>
      <c r="R145" s="266"/>
      <c r="S145" s="266"/>
      <c r="T145" s="266"/>
      <c r="U145" s="266"/>
      <c r="V145" s="266"/>
      <c r="W145" s="266"/>
      <c r="X145" s="266"/>
      <c r="Y145" s="266"/>
      <c r="Z145" s="266"/>
    </row>
    <row r="146" spans="1:62" ht="25.5" customHeight="1" x14ac:dyDescent="0.2">
      <c r="B146" s="266" t="s">
        <v>812</v>
      </c>
      <c r="C146" s="266"/>
      <c r="D146" s="266"/>
      <c r="E146" s="266"/>
      <c r="F146" s="266"/>
      <c r="G146" s="266"/>
      <c r="H146" s="266"/>
      <c r="I146" s="266"/>
      <c r="J146" s="266"/>
      <c r="K146" s="266"/>
      <c r="L146" s="266"/>
      <c r="M146" s="266"/>
      <c r="N146" s="266"/>
      <c r="O146" s="266"/>
      <c r="P146" s="218">
        <f>COUNTIFS(G124:G144,"M",P124:P144,"N/A")</f>
        <v>0</v>
      </c>
      <c r="Q146" s="266"/>
      <c r="R146" s="266"/>
      <c r="S146" s="266"/>
      <c r="T146" s="266"/>
      <c r="U146" s="266"/>
      <c r="V146" s="266"/>
      <c r="W146" s="266"/>
      <c r="X146" s="266"/>
      <c r="Y146" s="266"/>
      <c r="Z146" s="266"/>
    </row>
    <row r="147" spans="1:62" ht="25.5" customHeight="1" x14ac:dyDescent="0.2">
      <c r="B147" s="266" t="s">
        <v>814</v>
      </c>
      <c r="C147" s="266"/>
      <c r="D147" s="266"/>
      <c r="E147" s="266"/>
      <c r="F147" s="266"/>
      <c r="G147" s="266"/>
      <c r="H147" s="266"/>
      <c r="I147" s="266"/>
      <c r="J147" s="266"/>
      <c r="K147" s="266"/>
      <c r="L147" s="266"/>
      <c r="M147" s="266"/>
      <c r="N147" s="266"/>
      <c r="O147" s="266"/>
      <c r="P147" s="218">
        <f>COUNTIFS(G124:G144,"M",P124:P144,"1")</f>
        <v>0</v>
      </c>
      <c r="Q147" s="266"/>
      <c r="R147" s="266"/>
      <c r="S147" s="266"/>
      <c r="T147" s="266"/>
      <c r="U147" s="266"/>
      <c r="V147" s="266"/>
      <c r="W147" s="266"/>
      <c r="X147" s="266"/>
      <c r="Y147" s="266"/>
      <c r="Z147" s="266"/>
    </row>
    <row r="148" spans="1:62" s="228" customFormat="1" ht="24.95" customHeight="1" x14ac:dyDescent="0.2">
      <c r="A148" s="18"/>
      <c r="B148" s="266" t="s">
        <v>93</v>
      </c>
      <c r="C148" s="266"/>
      <c r="D148" s="266"/>
      <c r="E148" s="266"/>
      <c r="F148" s="266"/>
      <c r="G148" s="266"/>
      <c r="H148" s="266"/>
      <c r="I148" s="266"/>
      <c r="J148" s="266"/>
      <c r="K148" s="266"/>
      <c r="L148" s="266"/>
      <c r="M148" s="266"/>
      <c r="N148" s="266"/>
      <c r="O148" s="266"/>
      <c r="P148" s="218">
        <f>SUM(P124:P144)</f>
        <v>3</v>
      </c>
      <c r="Q148" s="266"/>
      <c r="R148" s="266"/>
      <c r="S148" s="266"/>
      <c r="T148" s="266"/>
      <c r="U148" s="266"/>
      <c r="V148" s="266"/>
      <c r="W148" s="266"/>
      <c r="X148" s="266"/>
      <c r="Y148" s="266"/>
      <c r="Z148" s="266"/>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9"/>
    </row>
    <row r="149" spans="1:62" ht="19.5" customHeight="1" x14ac:dyDescent="0.2">
      <c r="B149" s="216" t="s">
        <v>189</v>
      </c>
      <c r="C149" s="364" t="s">
        <v>29</v>
      </c>
      <c r="D149" s="365"/>
      <c r="E149" s="365"/>
      <c r="F149" s="365"/>
      <c r="G149" s="365"/>
      <c r="H149" s="365"/>
      <c r="I149" s="365"/>
      <c r="J149" s="365"/>
      <c r="K149" s="365"/>
      <c r="L149" s="365"/>
      <c r="M149" s="365"/>
      <c r="N149" s="365"/>
      <c r="O149" s="366"/>
      <c r="P149" s="8"/>
      <c r="Q149" s="258"/>
      <c r="R149" s="259"/>
      <c r="S149" s="259"/>
      <c r="T149" s="259"/>
      <c r="U149" s="259"/>
      <c r="V149" s="259"/>
      <c r="W149" s="259"/>
      <c r="X149" s="259"/>
      <c r="Y149" s="259"/>
      <c r="Z149" s="260"/>
    </row>
    <row r="150" spans="1:62" ht="60" customHeight="1" x14ac:dyDescent="0.2">
      <c r="B150" s="26"/>
      <c r="C150" s="266"/>
      <c r="D150" s="266"/>
      <c r="E150" s="266"/>
      <c r="F150" s="266"/>
      <c r="G150" s="244"/>
      <c r="H150" s="265" t="s">
        <v>2896</v>
      </c>
      <c r="I150" s="265"/>
      <c r="J150" s="265"/>
      <c r="K150" s="265"/>
      <c r="L150" s="265"/>
      <c r="M150" s="265"/>
      <c r="N150" s="265"/>
      <c r="O150" s="265"/>
      <c r="P150" s="12"/>
      <c r="Q150" s="361"/>
      <c r="R150" s="362"/>
      <c r="S150" s="362"/>
      <c r="T150" s="362"/>
      <c r="U150" s="362"/>
      <c r="V150" s="362"/>
      <c r="W150" s="362"/>
      <c r="X150" s="362"/>
      <c r="Y150" s="362"/>
      <c r="Z150" s="363"/>
    </row>
    <row r="151" spans="1:62" ht="30" customHeight="1" x14ac:dyDescent="0.2">
      <c r="B151" s="213" t="s">
        <v>190</v>
      </c>
      <c r="C151" s="265" t="s">
        <v>191</v>
      </c>
      <c r="D151" s="265"/>
      <c r="E151" s="265"/>
      <c r="F151" s="265"/>
      <c r="G151" s="15"/>
      <c r="H151" s="265" t="s">
        <v>192</v>
      </c>
      <c r="I151" s="265"/>
      <c r="J151" s="265"/>
      <c r="K151" s="265"/>
      <c r="L151" s="265"/>
      <c r="M151" s="265"/>
      <c r="N151" s="265"/>
      <c r="O151" s="265"/>
      <c r="P151" s="218"/>
      <c r="Q151" s="258"/>
      <c r="R151" s="259"/>
      <c r="S151" s="259"/>
      <c r="T151" s="259"/>
      <c r="U151" s="259"/>
      <c r="V151" s="259"/>
      <c r="W151" s="259"/>
      <c r="X151" s="259"/>
      <c r="Y151" s="259"/>
      <c r="Z151" s="260"/>
    </row>
    <row r="152" spans="1:62" ht="25.5" customHeight="1" x14ac:dyDescent="0.2">
      <c r="B152" s="266" t="s">
        <v>92</v>
      </c>
      <c r="C152" s="266"/>
      <c r="D152" s="266"/>
      <c r="E152" s="266"/>
      <c r="F152" s="266"/>
      <c r="G152" s="266"/>
      <c r="H152" s="266"/>
      <c r="I152" s="266"/>
      <c r="J152" s="266"/>
      <c r="K152" s="266"/>
      <c r="L152" s="266"/>
      <c r="M152" s="266"/>
      <c r="N152" s="266"/>
      <c r="O152" s="266"/>
      <c r="P152" s="218">
        <f>COUNTIF(P150:P151,"N/A")</f>
        <v>0</v>
      </c>
      <c r="Q152" s="266"/>
      <c r="R152" s="266"/>
      <c r="S152" s="266"/>
      <c r="T152" s="266"/>
      <c r="U152" s="266"/>
      <c r="V152" s="266"/>
      <c r="W152" s="266"/>
      <c r="X152" s="266"/>
      <c r="Y152" s="266"/>
      <c r="Z152" s="266"/>
    </row>
    <row r="153" spans="1:62" ht="25.5" customHeight="1" x14ac:dyDescent="0.2">
      <c r="B153" s="266" t="s">
        <v>812</v>
      </c>
      <c r="C153" s="266"/>
      <c r="D153" s="266"/>
      <c r="E153" s="266"/>
      <c r="F153" s="266"/>
      <c r="G153" s="266"/>
      <c r="H153" s="266"/>
      <c r="I153" s="266"/>
      <c r="J153" s="266"/>
      <c r="K153" s="266"/>
      <c r="L153" s="266"/>
      <c r="M153" s="266"/>
      <c r="N153" s="266"/>
      <c r="O153" s="266"/>
      <c r="P153" s="218">
        <f>COUNTIFS(G150:G151,"M",P150:P151,"N/A")</f>
        <v>0</v>
      </c>
      <c r="Q153" s="266"/>
      <c r="R153" s="266"/>
      <c r="S153" s="266"/>
      <c r="T153" s="266"/>
      <c r="U153" s="266"/>
      <c r="V153" s="266"/>
      <c r="W153" s="266"/>
      <c r="X153" s="266"/>
      <c r="Y153" s="266"/>
      <c r="Z153" s="266"/>
    </row>
    <row r="154" spans="1:62" ht="25.5" customHeight="1" x14ac:dyDescent="0.2">
      <c r="B154" s="266" t="s">
        <v>814</v>
      </c>
      <c r="C154" s="266"/>
      <c r="D154" s="266"/>
      <c r="E154" s="266"/>
      <c r="F154" s="266"/>
      <c r="G154" s="266"/>
      <c r="H154" s="266"/>
      <c r="I154" s="266"/>
      <c r="J154" s="266"/>
      <c r="K154" s="266"/>
      <c r="L154" s="266"/>
      <c r="M154" s="266"/>
      <c r="N154" s="266"/>
      <c r="O154" s="266"/>
      <c r="P154" s="218">
        <f>COUNTIFS(G150:G151,"M",P150:P151,"1")</f>
        <v>0</v>
      </c>
      <c r="Q154" s="266"/>
      <c r="R154" s="266"/>
      <c r="S154" s="266"/>
      <c r="T154" s="266"/>
      <c r="U154" s="266"/>
      <c r="V154" s="266"/>
      <c r="W154" s="266"/>
      <c r="X154" s="266"/>
      <c r="Y154" s="266"/>
      <c r="Z154" s="266"/>
    </row>
    <row r="155" spans="1:62" s="228" customFormat="1" ht="24.95" customHeight="1" x14ac:dyDescent="0.2">
      <c r="A155" s="18"/>
      <c r="B155" s="386" t="s">
        <v>93</v>
      </c>
      <c r="C155" s="386"/>
      <c r="D155" s="386"/>
      <c r="E155" s="386"/>
      <c r="F155" s="386"/>
      <c r="G155" s="386"/>
      <c r="H155" s="386"/>
      <c r="I155" s="386"/>
      <c r="J155" s="386"/>
      <c r="K155" s="386"/>
      <c r="L155" s="386"/>
      <c r="M155" s="386"/>
      <c r="N155" s="386"/>
      <c r="O155" s="386"/>
      <c r="P155" s="218">
        <f>SUM(P150:P151)</f>
        <v>0</v>
      </c>
      <c r="Q155" s="266"/>
      <c r="R155" s="266"/>
      <c r="S155" s="266"/>
      <c r="T155" s="266"/>
      <c r="U155" s="266"/>
      <c r="V155" s="266"/>
      <c r="W155" s="266"/>
      <c r="X155" s="266"/>
      <c r="Y155" s="266"/>
      <c r="Z155" s="266"/>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9"/>
    </row>
    <row r="156" spans="1:62" ht="18.75" customHeight="1" x14ac:dyDescent="0.2">
      <c r="B156" s="129" t="s">
        <v>193</v>
      </c>
      <c r="C156" s="364" t="s">
        <v>194</v>
      </c>
      <c r="D156" s="365"/>
      <c r="E156" s="365"/>
      <c r="F156" s="365"/>
      <c r="G156" s="365"/>
      <c r="H156" s="365"/>
      <c r="I156" s="365"/>
      <c r="J156" s="365"/>
      <c r="K156" s="365"/>
      <c r="L156" s="365"/>
      <c r="M156" s="365"/>
      <c r="N156" s="365"/>
      <c r="O156" s="366"/>
      <c r="P156" s="8"/>
      <c r="Q156" s="258"/>
      <c r="R156" s="259"/>
      <c r="S156" s="259"/>
      <c r="T156" s="259"/>
      <c r="U156" s="259"/>
      <c r="V156" s="259"/>
      <c r="W156" s="259"/>
      <c r="X156" s="259"/>
      <c r="Y156" s="259"/>
      <c r="Z156" s="260"/>
    </row>
    <row r="157" spans="1:62" ht="19.5" customHeight="1" x14ac:dyDescent="0.2">
      <c r="B157" s="216" t="s">
        <v>195</v>
      </c>
      <c r="C157" s="364" t="s">
        <v>30</v>
      </c>
      <c r="D157" s="365"/>
      <c r="E157" s="365"/>
      <c r="F157" s="365"/>
      <c r="G157" s="365"/>
      <c r="H157" s="365"/>
      <c r="I157" s="365"/>
      <c r="J157" s="365"/>
      <c r="K157" s="365"/>
      <c r="L157" s="365"/>
      <c r="M157" s="365"/>
      <c r="N157" s="365"/>
      <c r="O157" s="366"/>
      <c r="P157" s="8"/>
      <c r="Q157" s="258"/>
      <c r="R157" s="259"/>
      <c r="S157" s="259"/>
      <c r="T157" s="259"/>
      <c r="U157" s="259"/>
      <c r="V157" s="259"/>
      <c r="W157" s="259"/>
      <c r="X157" s="259"/>
      <c r="Y157" s="259"/>
      <c r="Z157" s="260"/>
    </row>
    <row r="158" spans="1:62" ht="90.75" customHeight="1" x14ac:dyDescent="0.2">
      <c r="B158" s="210"/>
      <c r="C158" s="266"/>
      <c r="D158" s="266"/>
      <c r="E158" s="266"/>
      <c r="F158" s="266"/>
      <c r="G158" s="244"/>
      <c r="H158" s="265" t="s">
        <v>196</v>
      </c>
      <c r="I158" s="265"/>
      <c r="J158" s="265"/>
      <c r="K158" s="265"/>
      <c r="L158" s="265"/>
      <c r="M158" s="265"/>
      <c r="N158" s="265"/>
      <c r="O158" s="265"/>
      <c r="P158" s="215"/>
      <c r="Q158" s="258"/>
      <c r="R158" s="259"/>
      <c r="S158" s="259"/>
      <c r="T158" s="259"/>
      <c r="U158" s="259"/>
      <c r="V158" s="259"/>
      <c r="W158" s="259"/>
      <c r="X158" s="259"/>
      <c r="Y158" s="259"/>
      <c r="Z158" s="260"/>
    </row>
    <row r="159" spans="1:62" ht="48.75" customHeight="1" x14ac:dyDescent="0.2">
      <c r="B159" s="211" t="s">
        <v>197</v>
      </c>
      <c r="C159" s="265" t="s">
        <v>198</v>
      </c>
      <c r="D159" s="265"/>
      <c r="E159" s="265"/>
      <c r="F159" s="265"/>
      <c r="G159" s="244"/>
      <c r="H159" s="380" t="s">
        <v>2897</v>
      </c>
      <c r="I159" s="380"/>
      <c r="J159" s="380"/>
      <c r="K159" s="380"/>
      <c r="L159" s="380"/>
      <c r="M159" s="380"/>
      <c r="N159" s="380"/>
      <c r="O159" s="380"/>
      <c r="P159" s="215"/>
      <c r="Q159" s="258"/>
      <c r="R159" s="259"/>
      <c r="S159" s="259"/>
      <c r="T159" s="259"/>
      <c r="U159" s="259"/>
      <c r="V159" s="259"/>
      <c r="W159" s="259"/>
      <c r="X159" s="259"/>
      <c r="Y159" s="259"/>
      <c r="Z159" s="260"/>
    </row>
    <row r="160" spans="1:62" ht="33" customHeight="1" x14ac:dyDescent="0.2">
      <c r="B160" s="211" t="s">
        <v>55</v>
      </c>
      <c r="C160" s="265" t="s">
        <v>199</v>
      </c>
      <c r="D160" s="265"/>
      <c r="E160" s="265"/>
      <c r="F160" s="265"/>
      <c r="G160" s="15" t="s">
        <v>57</v>
      </c>
      <c r="H160" s="265" t="s">
        <v>3462</v>
      </c>
      <c r="I160" s="265"/>
      <c r="J160" s="265"/>
      <c r="K160" s="265"/>
      <c r="L160" s="265"/>
      <c r="M160" s="265"/>
      <c r="N160" s="265"/>
      <c r="O160" s="265"/>
      <c r="P160" s="218"/>
      <c r="Q160" s="258"/>
      <c r="R160" s="259"/>
      <c r="S160" s="259"/>
      <c r="T160" s="259"/>
      <c r="U160" s="259"/>
      <c r="V160" s="259"/>
      <c r="W160" s="259"/>
      <c r="X160" s="259"/>
      <c r="Y160" s="259"/>
      <c r="Z160" s="260"/>
    </row>
    <row r="161" spans="2:26" ht="46.5" customHeight="1" x14ac:dyDescent="0.2">
      <c r="B161" s="211" t="s">
        <v>58</v>
      </c>
      <c r="C161" s="265" t="s">
        <v>200</v>
      </c>
      <c r="D161" s="265"/>
      <c r="E161" s="265"/>
      <c r="F161" s="265"/>
      <c r="G161" s="15"/>
      <c r="H161" s="265" t="s">
        <v>2898</v>
      </c>
      <c r="I161" s="265"/>
      <c r="J161" s="265"/>
      <c r="K161" s="265"/>
      <c r="L161" s="265"/>
      <c r="M161" s="265"/>
      <c r="N161" s="265"/>
      <c r="O161" s="265"/>
      <c r="P161" s="218"/>
      <c r="Q161" s="258"/>
      <c r="R161" s="259"/>
      <c r="S161" s="259"/>
      <c r="T161" s="259"/>
      <c r="U161" s="259"/>
      <c r="V161" s="259"/>
      <c r="W161" s="259"/>
      <c r="X161" s="259"/>
      <c r="Y161" s="259"/>
      <c r="Z161" s="260"/>
    </row>
    <row r="162" spans="2:26" ht="147.75" customHeight="1" x14ac:dyDescent="0.2">
      <c r="B162" s="211" t="s">
        <v>59</v>
      </c>
      <c r="C162" s="265" t="s">
        <v>201</v>
      </c>
      <c r="D162" s="265"/>
      <c r="E162" s="265"/>
      <c r="F162" s="265"/>
      <c r="G162" s="15"/>
      <c r="H162" s="265" t="s">
        <v>3463</v>
      </c>
      <c r="I162" s="265"/>
      <c r="J162" s="265"/>
      <c r="K162" s="265"/>
      <c r="L162" s="265"/>
      <c r="M162" s="265"/>
      <c r="N162" s="265"/>
      <c r="O162" s="265"/>
      <c r="P162" s="218"/>
      <c r="Q162" s="258"/>
      <c r="R162" s="259"/>
      <c r="S162" s="259"/>
      <c r="T162" s="259"/>
      <c r="U162" s="259"/>
      <c r="V162" s="259"/>
      <c r="W162" s="259"/>
      <c r="X162" s="259"/>
      <c r="Y162" s="259"/>
      <c r="Z162" s="260"/>
    </row>
    <row r="163" spans="2:26" ht="19.5" customHeight="1" x14ac:dyDescent="0.2">
      <c r="B163" s="211" t="s">
        <v>61</v>
      </c>
      <c r="C163" s="265" t="s">
        <v>202</v>
      </c>
      <c r="D163" s="265"/>
      <c r="E163" s="265"/>
      <c r="F163" s="265"/>
      <c r="G163" s="15" t="s">
        <v>57</v>
      </c>
      <c r="H163" s="265" t="s">
        <v>2899</v>
      </c>
      <c r="I163" s="265"/>
      <c r="J163" s="265"/>
      <c r="K163" s="265"/>
      <c r="L163" s="265"/>
      <c r="M163" s="265"/>
      <c r="N163" s="265"/>
      <c r="O163" s="265"/>
      <c r="P163" s="218"/>
      <c r="Q163" s="258"/>
      <c r="R163" s="259"/>
      <c r="S163" s="259"/>
      <c r="T163" s="259"/>
      <c r="U163" s="259"/>
      <c r="V163" s="259"/>
      <c r="W163" s="259"/>
      <c r="X163" s="259"/>
      <c r="Y163" s="259"/>
      <c r="Z163" s="260"/>
    </row>
    <row r="164" spans="2:26" ht="18" customHeight="1" x14ac:dyDescent="0.2">
      <c r="B164" s="211" t="s">
        <v>63</v>
      </c>
      <c r="C164" s="265" t="s">
        <v>203</v>
      </c>
      <c r="D164" s="265"/>
      <c r="E164" s="265"/>
      <c r="F164" s="265"/>
      <c r="G164" s="15"/>
      <c r="H164" s="265" t="s">
        <v>204</v>
      </c>
      <c r="I164" s="265"/>
      <c r="J164" s="265"/>
      <c r="K164" s="265"/>
      <c r="L164" s="265"/>
      <c r="M164" s="265"/>
      <c r="N164" s="265"/>
      <c r="O164" s="265"/>
      <c r="P164" s="218"/>
      <c r="Q164" s="258"/>
      <c r="R164" s="259"/>
      <c r="S164" s="259"/>
      <c r="T164" s="259"/>
      <c r="U164" s="259"/>
      <c r="V164" s="259"/>
      <c r="W164" s="259"/>
      <c r="X164" s="259"/>
      <c r="Y164" s="259"/>
      <c r="Z164" s="260"/>
    </row>
    <row r="165" spans="2:26" ht="18.75" customHeight="1" x14ac:dyDescent="0.2">
      <c r="B165" s="211" t="s">
        <v>65</v>
      </c>
      <c r="C165" s="265" t="s">
        <v>205</v>
      </c>
      <c r="D165" s="265"/>
      <c r="E165" s="265"/>
      <c r="F165" s="265"/>
      <c r="G165" s="15"/>
      <c r="H165" s="265" t="s">
        <v>206</v>
      </c>
      <c r="I165" s="265"/>
      <c r="J165" s="265"/>
      <c r="K165" s="265"/>
      <c r="L165" s="265"/>
      <c r="M165" s="265"/>
      <c r="N165" s="265"/>
      <c r="O165" s="265"/>
      <c r="P165" s="218"/>
      <c r="Q165" s="258"/>
      <c r="R165" s="259"/>
      <c r="S165" s="259"/>
      <c r="T165" s="259"/>
      <c r="U165" s="259"/>
      <c r="V165" s="259"/>
      <c r="W165" s="259"/>
      <c r="X165" s="259"/>
      <c r="Y165" s="259"/>
      <c r="Z165" s="260"/>
    </row>
    <row r="166" spans="2:26" ht="30" customHeight="1" x14ac:dyDescent="0.2">
      <c r="B166" s="211" t="s">
        <v>68</v>
      </c>
      <c r="C166" s="265" t="s">
        <v>207</v>
      </c>
      <c r="D166" s="265"/>
      <c r="E166" s="265"/>
      <c r="F166" s="265"/>
      <c r="G166" s="15"/>
      <c r="H166" s="265" t="s">
        <v>208</v>
      </c>
      <c r="I166" s="265"/>
      <c r="J166" s="265"/>
      <c r="K166" s="265"/>
      <c r="L166" s="265"/>
      <c r="M166" s="265"/>
      <c r="N166" s="265"/>
      <c r="O166" s="265"/>
      <c r="P166" s="218"/>
      <c r="Q166" s="258"/>
      <c r="R166" s="259"/>
      <c r="S166" s="259"/>
      <c r="T166" s="259"/>
      <c r="U166" s="259"/>
      <c r="V166" s="259"/>
      <c r="W166" s="259"/>
      <c r="X166" s="259"/>
      <c r="Y166" s="259"/>
      <c r="Z166" s="260"/>
    </row>
    <row r="167" spans="2:26" ht="30.75" customHeight="1" x14ac:dyDescent="0.2">
      <c r="B167" s="211" t="s">
        <v>71</v>
      </c>
      <c r="C167" s="265" t="s">
        <v>209</v>
      </c>
      <c r="D167" s="265"/>
      <c r="E167" s="265"/>
      <c r="F167" s="265"/>
      <c r="G167" s="15"/>
      <c r="H167" s="265" t="s">
        <v>210</v>
      </c>
      <c r="I167" s="265"/>
      <c r="J167" s="265"/>
      <c r="K167" s="265"/>
      <c r="L167" s="265"/>
      <c r="M167" s="265"/>
      <c r="N167" s="265"/>
      <c r="O167" s="265"/>
      <c r="P167" s="218"/>
      <c r="Q167" s="258"/>
      <c r="R167" s="259"/>
      <c r="S167" s="259"/>
      <c r="T167" s="259"/>
      <c r="U167" s="259"/>
      <c r="V167" s="259"/>
      <c r="W167" s="259"/>
      <c r="X167" s="259"/>
      <c r="Y167" s="259"/>
      <c r="Z167" s="260"/>
    </row>
    <row r="168" spans="2:26" ht="47.25" customHeight="1" x14ac:dyDescent="0.2">
      <c r="B168" s="211" t="s">
        <v>74</v>
      </c>
      <c r="C168" s="265" t="s">
        <v>211</v>
      </c>
      <c r="D168" s="265"/>
      <c r="E168" s="265"/>
      <c r="F168" s="265"/>
      <c r="G168" s="15"/>
      <c r="H168" s="265" t="s">
        <v>212</v>
      </c>
      <c r="I168" s="265"/>
      <c r="J168" s="265"/>
      <c r="K168" s="265"/>
      <c r="L168" s="265"/>
      <c r="M168" s="265"/>
      <c r="N168" s="265"/>
      <c r="O168" s="265"/>
      <c r="P168" s="218"/>
      <c r="Q168" s="258"/>
      <c r="R168" s="259"/>
      <c r="S168" s="259"/>
      <c r="T168" s="259"/>
      <c r="U168" s="259"/>
      <c r="V168" s="259"/>
      <c r="W168" s="259"/>
      <c r="X168" s="259"/>
      <c r="Y168" s="259"/>
      <c r="Z168" s="260"/>
    </row>
    <row r="169" spans="2:26" ht="105" customHeight="1" x14ac:dyDescent="0.2">
      <c r="B169" s="211" t="s">
        <v>213</v>
      </c>
      <c r="C169" s="265" t="s">
        <v>214</v>
      </c>
      <c r="D169" s="265"/>
      <c r="E169" s="265"/>
      <c r="F169" s="265"/>
      <c r="G169" s="15"/>
      <c r="H169" s="265" t="s">
        <v>3451</v>
      </c>
      <c r="I169" s="265"/>
      <c r="J169" s="265"/>
      <c r="K169" s="265"/>
      <c r="L169" s="265"/>
      <c r="M169" s="265"/>
      <c r="N169" s="265"/>
      <c r="O169" s="265"/>
      <c r="P169" s="218"/>
      <c r="Q169" s="258"/>
      <c r="R169" s="259"/>
      <c r="S169" s="259"/>
      <c r="T169" s="259"/>
      <c r="U169" s="259"/>
      <c r="V169" s="259"/>
      <c r="W169" s="259"/>
      <c r="X169" s="259"/>
      <c r="Y169" s="259"/>
      <c r="Z169" s="260"/>
    </row>
    <row r="170" spans="2:26" ht="60" customHeight="1" x14ac:dyDescent="0.2">
      <c r="B170" s="211" t="s">
        <v>215</v>
      </c>
      <c r="C170" s="265" t="s">
        <v>216</v>
      </c>
      <c r="D170" s="265"/>
      <c r="E170" s="265"/>
      <c r="F170" s="265"/>
      <c r="G170" s="15"/>
      <c r="H170" s="265" t="s">
        <v>217</v>
      </c>
      <c r="I170" s="265"/>
      <c r="J170" s="265"/>
      <c r="K170" s="265"/>
      <c r="L170" s="265"/>
      <c r="M170" s="265"/>
      <c r="N170" s="265"/>
      <c r="O170" s="265"/>
      <c r="P170" s="218"/>
      <c r="Q170" s="258"/>
      <c r="R170" s="259"/>
      <c r="S170" s="259"/>
      <c r="T170" s="259"/>
      <c r="U170" s="259"/>
      <c r="V170" s="259"/>
      <c r="W170" s="259"/>
      <c r="X170" s="259"/>
      <c r="Y170" s="259"/>
      <c r="Z170" s="260"/>
    </row>
    <row r="171" spans="2:26" ht="45" customHeight="1" x14ac:dyDescent="0.2">
      <c r="B171" s="211" t="s">
        <v>218</v>
      </c>
      <c r="C171" s="265" t="s">
        <v>2046</v>
      </c>
      <c r="D171" s="265"/>
      <c r="E171" s="265"/>
      <c r="F171" s="265"/>
      <c r="G171" s="15"/>
      <c r="H171" s="265" t="s">
        <v>1885</v>
      </c>
      <c r="I171" s="265"/>
      <c r="J171" s="265"/>
      <c r="K171" s="265"/>
      <c r="L171" s="265"/>
      <c r="M171" s="265"/>
      <c r="N171" s="265"/>
      <c r="O171" s="265"/>
      <c r="P171" s="218"/>
      <c r="Q171" s="258"/>
      <c r="R171" s="259"/>
      <c r="S171" s="259"/>
      <c r="T171" s="259"/>
      <c r="U171" s="259"/>
      <c r="V171" s="259"/>
      <c r="W171" s="259"/>
      <c r="X171" s="259"/>
      <c r="Y171" s="259"/>
      <c r="Z171" s="260"/>
    </row>
    <row r="172" spans="2:26" ht="45.75" customHeight="1" x14ac:dyDescent="0.2">
      <c r="B172" s="211" t="s">
        <v>219</v>
      </c>
      <c r="C172" s="265" t="s">
        <v>220</v>
      </c>
      <c r="D172" s="265"/>
      <c r="E172" s="265"/>
      <c r="F172" s="265"/>
      <c r="G172" s="15" t="s">
        <v>57</v>
      </c>
      <c r="H172" s="265" t="s">
        <v>2900</v>
      </c>
      <c r="I172" s="265"/>
      <c r="J172" s="265"/>
      <c r="K172" s="265"/>
      <c r="L172" s="265"/>
      <c r="M172" s="265"/>
      <c r="N172" s="265"/>
      <c r="O172" s="265"/>
      <c r="P172" s="218"/>
      <c r="Q172" s="258"/>
      <c r="R172" s="259"/>
      <c r="S172" s="259"/>
      <c r="T172" s="259"/>
      <c r="U172" s="259"/>
      <c r="V172" s="259"/>
      <c r="W172" s="259"/>
      <c r="X172" s="259"/>
      <c r="Y172" s="259"/>
      <c r="Z172" s="260"/>
    </row>
    <row r="173" spans="2:26" ht="30" customHeight="1" x14ac:dyDescent="0.2">
      <c r="B173" s="211" t="s">
        <v>221</v>
      </c>
      <c r="C173" s="265" t="s">
        <v>222</v>
      </c>
      <c r="D173" s="265"/>
      <c r="E173" s="265"/>
      <c r="F173" s="265"/>
      <c r="G173" s="15"/>
      <c r="H173" s="265" t="s">
        <v>2795</v>
      </c>
      <c r="I173" s="265"/>
      <c r="J173" s="265"/>
      <c r="K173" s="265"/>
      <c r="L173" s="265"/>
      <c r="M173" s="265"/>
      <c r="N173" s="265"/>
      <c r="O173" s="265"/>
      <c r="P173" s="218"/>
      <c r="Q173" s="258"/>
      <c r="R173" s="259"/>
      <c r="S173" s="259"/>
      <c r="T173" s="259"/>
      <c r="U173" s="259"/>
      <c r="V173" s="259"/>
      <c r="W173" s="259"/>
      <c r="X173" s="259"/>
      <c r="Y173" s="259"/>
      <c r="Z173" s="260"/>
    </row>
    <row r="174" spans="2:26" ht="25.5" customHeight="1" x14ac:dyDescent="0.2">
      <c r="B174" s="266" t="s">
        <v>92</v>
      </c>
      <c r="C174" s="266"/>
      <c r="D174" s="266"/>
      <c r="E174" s="266"/>
      <c r="F174" s="266"/>
      <c r="G174" s="266"/>
      <c r="H174" s="266"/>
      <c r="I174" s="266"/>
      <c r="J174" s="266"/>
      <c r="K174" s="266"/>
      <c r="L174" s="266"/>
      <c r="M174" s="266"/>
      <c r="N174" s="266"/>
      <c r="O174" s="266"/>
      <c r="P174" s="218">
        <f>COUNTIF(P158:P173,"N/A")</f>
        <v>0</v>
      </c>
      <c r="Q174" s="361"/>
      <c r="R174" s="362"/>
      <c r="S174" s="362"/>
      <c r="T174" s="362"/>
      <c r="U174" s="362"/>
      <c r="V174" s="362"/>
      <c r="W174" s="362"/>
      <c r="X174" s="362"/>
      <c r="Y174" s="362"/>
      <c r="Z174" s="363"/>
    </row>
    <row r="175" spans="2:26" ht="25.5" customHeight="1" x14ac:dyDescent="0.2">
      <c r="B175" s="266" t="s">
        <v>812</v>
      </c>
      <c r="C175" s="266"/>
      <c r="D175" s="266"/>
      <c r="E175" s="266"/>
      <c r="F175" s="266"/>
      <c r="G175" s="266"/>
      <c r="H175" s="266"/>
      <c r="I175" s="266"/>
      <c r="J175" s="266"/>
      <c r="K175" s="266"/>
      <c r="L175" s="266"/>
      <c r="M175" s="266"/>
      <c r="N175" s="266"/>
      <c r="O175" s="266"/>
      <c r="P175" s="218">
        <f>COUNTIFS(G158:G173,"M",P158:P173,"N/A")</f>
        <v>0</v>
      </c>
      <c r="Q175" s="361"/>
      <c r="R175" s="362"/>
      <c r="S175" s="362"/>
      <c r="T175" s="362"/>
      <c r="U175" s="362"/>
      <c r="V175" s="362"/>
      <c r="W175" s="362"/>
      <c r="X175" s="362"/>
      <c r="Y175" s="362"/>
      <c r="Z175" s="363"/>
    </row>
    <row r="176" spans="2:26" ht="25.5" customHeight="1" x14ac:dyDescent="0.2">
      <c r="B176" s="266" t="s">
        <v>814</v>
      </c>
      <c r="C176" s="266"/>
      <c r="D176" s="266"/>
      <c r="E176" s="266"/>
      <c r="F176" s="266"/>
      <c r="G176" s="266"/>
      <c r="H176" s="266"/>
      <c r="I176" s="266"/>
      <c r="J176" s="266"/>
      <c r="K176" s="266"/>
      <c r="L176" s="266"/>
      <c r="M176" s="266"/>
      <c r="N176" s="266"/>
      <c r="O176" s="266"/>
      <c r="P176" s="218">
        <f>COUNTIFS(G158:G173,"M",P158:P173,"1")</f>
        <v>0</v>
      </c>
      <c r="Q176" s="361"/>
      <c r="R176" s="362"/>
      <c r="S176" s="362"/>
      <c r="T176" s="362"/>
      <c r="U176" s="362"/>
      <c r="V176" s="362"/>
      <c r="W176" s="362"/>
      <c r="X176" s="362"/>
      <c r="Y176" s="362"/>
      <c r="Z176" s="363"/>
    </row>
    <row r="177" spans="1:62" s="228" customFormat="1" ht="24.95" customHeight="1" x14ac:dyDescent="0.2">
      <c r="A177" s="18"/>
      <c r="B177" s="266" t="s">
        <v>93</v>
      </c>
      <c r="C177" s="266"/>
      <c r="D177" s="266"/>
      <c r="E177" s="266"/>
      <c r="F177" s="266"/>
      <c r="G177" s="266"/>
      <c r="H177" s="266"/>
      <c r="I177" s="266"/>
      <c r="J177" s="266"/>
      <c r="K177" s="266"/>
      <c r="L177" s="266"/>
      <c r="M177" s="266"/>
      <c r="N177" s="266"/>
      <c r="O177" s="266"/>
      <c r="P177" s="218">
        <f>SUM(P160:P173)</f>
        <v>0</v>
      </c>
      <c r="Q177" s="361"/>
      <c r="R177" s="362"/>
      <c r="S177" s="362"/>
      <c r="T177" s="362"/>
      <c r="U177" s="362"/>
      <c r="V177" s="362"/>
      <c r="W177" s="362"/>
      <c r="X177" s="362"/>
      <c r="Y177" s="362"/>
      <c r="Z177" s="363"/>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9"/>
    </row>
    <row r="178" spans="1:62" ht="20.100000000000001" customHeight="1" x14ac:dyDescent="0.2">
      <c r="B178" s="216" t="s">
        <v>223</v>
      </c>
      <c r="C178" s="364" t="s">
        <v>224</v>
      </c>
      <c r="D178" s="365"/>
      <c r="E178" s="365"/>
      <c r="F178" s="365"/>
      <c r="G178" s="365"/>
      <c r="H178" s="365"/>
      <c r="I178" s="365"/>
      <c r="J178" s="365"/>
      <c r="K178" s="365"/>
      <c r="L178" s="365"/>
      <c r="M178" s="365"/>
      <c r="N178" s="365"/>
      <c r="O178" s="366"/>
      <c r="P178" s="8"/>
      <c r="Q178" s="258"/>
      <c r="R178" s="259"/>
      <c r="S178" s="259"/>
      <c r="T178" s="259"/>
      <c r="U178" s="259"/>
      <c r="V178" s="259"/>
      <c r="W178" s="259"/>
      <c r="X178" s="259"/>
      <c r="Y178" s="259"/>
      <c r="Z178" s="260"/>
    </row>
    <row r="179" spans="1:62" ht="106.5" customHeight="1" x14ac:dyDescent="0.2">
      <c r="B179" s="211" t="s">
        <v>225</v>
      </c>
      <c r="C179" s="265" t="s">
        <v>3464</v>
      </c>
      <c r="D179" s="265"/>
      <c r="E179" s="265"/>
      <c r="F179" s="265"/>
      <c r="G179" s="15"/>
      <c r="H179" s="265" t="s">
        <v>2901</v>
      </c>
      <c r="I179" s="265"/>
      <c r="J179" s="265"/>
      <c r="K179" s="265"/>
      <c r="L179" s="265"/>
      <c r="M179" s="265"/>
      <c r="N179" s="265"/>
      <c r="O179" s="265"/>
      <c r="P179" s="218"/>
      <c r="Q179" s="258"/>
      <c r="R179" s="259"/>
      <c r="S179" s="259"/>
      <c r="T179" s="259"/>
      <c r="U179" s="259"/>
      <c r="V179" s="259"/>
      <c r="W179" s="259"/>
      <c r="X179" s="259"/>
      <c r="Y179" s="259"/>
      <c r="Z179" s="260"/>
    </row>
    <row r="180" spans="1:62" ht="48.75" customHeight="1" x14ac:dyDescent="0.2">
      <c r="B180" s="211" t="s">
        <v>226</v>
      </c>
      <c r="C180" s="265" t="s">
        <v>227</v>
      </c>
      <c r="D180" s="265"/>
      <c r="E180" s="265"/>
      <c r="F180" s="265"/>
      <c r="G180" s="15"/>
      <c r="H180" s="265" t="s">
        <v>1886</v>
      </c>
      <c r="I180" s="265"/>
      <c r="J180" s="265"/>
      <c r="K180" s="265"/>
      <c r="L180" s="265"/>
      <c r="M180" s="265"/>
      <c r="N180" s="265"/>
      <c r="O180" s="265"/>
      <c r="P180" s="218"/>
      <c r="Q180" s="258"/>
      <c r="R180" s="259"/>
      <c r="S180" s="259"/>
      <c r="T180" s="259"/>
      <c r="U180" s="259"/>
      <c r="V180" s="259"/>
      <c r="W180" s="259"/>
      <c r="X180" s="259"/>
      <c r="Y180" s="259"/>
      <c r="Z180" s="260"/>
    </row>
    <row r="181" spans="1:62" ht="47.25" customHeight="1" x14ac:dyDescent="0.2">
      <c r="B181" s="211" t="s">
        <v>228</v>
      </c>
      <c r="C181" s="265" t="s">
        <v>229</v>
      </c>
      <c r="D181" s="265"/>
      <c r="E181" s="265"/>
      <c r="F181" s="265"/>
      <c r="G181" s="15"/>
      <c r="H181" s="265" t="s">
        <v>1887</v>
      </c>
      <c r="I181" s="265"/>
      <c r="J181" s="265"/>
      <c r="K181" s="265"/>
      <c r="L181" s="265"/>
      <c r="M181" s="265"/>
      <c r="N181" s="265"/>
      <c r="O181" s="265"/>
      <c r="P181" s="218"/>
      <c r="Q181" s="258"/>
      <c r="R181" s="259"/>
      <c r="S181" s="259"/>
      <c r="T181" s="259"/>
      <c r="U181" s="259"/>
      <c r="V181" s="259"/>
      <c r="W181" s="259"/>
      <c r="X181" s="259"/>
      <c r="Y181" s="259"/>
      <c r="Z181" s="260"/>
    </row>
    <row r="182" spans="1:62" ht="48.75" customHeight="1" x14ac:dyDescent="0.2">
      <c r="B182" s="211" t="s">
        <v>230</v>
      </c>
      <c r="C182" s="265" t="s">
        <v>231</v>
      </c>
      <c r="D182" s="265"/>
      <c r="E182" s="265"/>
      <c r="F182" s="265"/>
      <c r="G182" s="15"/>
      <c r="H182" s="265" t="s">
        <v>3466</v>
      </c>
      <c r="I182" s="265"/>
      <c r="J182" s="265"/>
      <c r="K182" s="265"/>
      <c r="L182" s="265"/>
      <c r="M182" s="265"/>
      <c r="N182" s="265"/>
      <c r="O182" s="265"/>
      <c r="P182" s="218"/>
      <c r="Q182" s="258"/>
      <c r="R182" s="259"/>
      <c r="S182" s="259"/>
      <c r="T182" s="259"/>
      <c r="U182" s="259"/>
      <c r="V182" s="259"/>
      <c r="W182" s="259"/>
      <c r="X182" s="259"/>
      <c r="Y182" s="259"/>
      <c r="Z182" s="260"/>
    </row>
    <row r="183" spans="1:62" ht="45.75" customHeight="1" x14ac:dyDescent="0.2">
      <c r="A183" s="25"/>
      <c r="B183" s="211" t="s">
        <v>232</v>
      </c>
      <c r="C183" s="265" t="s">
        <v>3465</v>
      </c>
      <c r="D183" s="265"/>
      <c r="E183" s="265"/>
      <c r="F183" s="265"/>
      <c r="G183" s="15"/>
      <c r="H183" s="265" t="s">
        <v>233</v>
      </c>
      <c r="I183" s="265"/>
      <c r="J183" s="265"/>
      <c r="K183" s="265"/>
      <c r="L183" s="265"/>
      <c r="M183" s="265"/>
      <c r="N183" s="265"/>
      <c r="O183" s="265"/>
      <c r="P183" s="218"/>
      <c r="Q183" s="258"/>
      <c r="R183" s="259"/>
      <c r="S183" s="259"/>
      <c r="T183" s="259"/>
      <c r="U183" s="259"/>
      <c r="V183" s="259"/>
      <c r="W183" s="259"/>
      <c r="X183" s="259"/>
      <c r="Y183" s="259"/>
      <c r="Z183" s="260"/>
    </row>
    <row r="184" spans="1:62" ht="42.75" customHeight="1" x14ac:dyDescent="0.2">
      <c r="B184" s="211" t="s">
        <v>234</v>
      </c>
      <c r="C184" s="265" t="s">
        <v>2902</v>
      </c>
      <c r="D184" s="265"/>
      <c r="E184" s="265"/>
      <c r="F184" s="265"/>
      <c r="G184" s="15"/>
      <c r="H184" s="265" t="s">
        <v>3467</v>
      </c>
      <c r="I184" s="265"/>
      <c r="J184" s="265"/>
      <c r="K184" s="265"/>
      <c r="L184" s="265"/>
      <c r="M184" s="265"/>
      <c r="N184" s="265"/>
      <c r="O184" s="265"/>
      <c r="P184" s="218"/>
      <c r="Q184" s="258"/>
      <c r="R184" s="259"/>
      <c r="S184" s="259"/>
      <c r="T184" s="259"/>
      <c r="U184" s="259"/>
      <c r="V184" s="259"/>
      <c r="W184" s="259"/>
      <c r="X184" s="259"/>
      <c r="Y184" s="259"/>
      <c r="Z184" s="260"/>
    </row>
    <row r="185" spans="1:62" ht="45" customHeight="1" x14ac:dyDescent="0.2">
      <c r="B185" s="211" t="s">
        <v>235</v>
      </c>
      <c r="C185" s="265" t="s">
        <v>236</v>
      </c>
      <c r="D185" s="265"/>
      <c r="E185" s="265"/>
      <c r="F185" s="265"/>
      <c r="G185" s="244"/>
      <c r="H185" s="265" t="s">
        <v>2903</v>
      </c>
      <c r="I185" s="265"/>
      <c r="J185" s="265"/>
      <c r="K185" s="265"/>
      <c r="L185" s="265"/>
      <c r="M185" s="265"/>
      <c r="N185" s="265"/>
      <c r="O185" s="265"/>
      <c r="P185" s="215"/>
      <c r="Q185" s="258"/>
      <c r="R185" s="259"/>
      <c r="S185" s="259"/>
      <c r="T185" s="259"/>
      <c r="U185" s="259"/>
      <c r="V185" s="259"/>
      <c r="W185" s="259"/>
      <c r="X185" s="259"/>
      <c r="Y185" s="259"/>
      <c r="Z185" s="260"/>
    </row>
    <row r="186" spans="1:62" ht="18" customHeight="1" x14ac:dyDescent="0.2">
      <c r="B186" s="211" t="s">
        <v>55</v>
      </c>
      <c r="C186" s="265" t="s">
        <v>237</v>
      </c>
      <c r="D186" s="265"/>
      <c r="E186" s="265"/>
      <c r="F186" s="265"/>
      <c r="G186" s="15"/>
      <c r="H186" s="265" t="s">
        <v>238</v>
      </c>
      <c r="I186" s="265"/>
      <c r="J186" s="265"/>
      <c r="K186" s="265"/>
      <c r="L186" s="265"/>
      <c r="M186" s="265"/>
      <c r="N186" s="265"/>
      <c r="O186" s="265"/>
      <c r="P186" s="218"/>
      <c r="Q186" s="258"/>
      <c r="R186" s="259"/>
      <c r="S186" s="259"/>
      <c r="T186" s="259"/>
      <c r="U186" s="259"/>
      <c r="V186" s="259"/>
      <c r="W186" s="259"/>
      <c r="X186" s="259"/>
      <c r="Y186" s="259"/>
      <c r="Z186" s="260"/>
    </row>
    <row r="187" spans="1:62" ht="34.5" customHeight="1" x14ac:dyDescent="0.2">
      <c r="B187" s="211" t="s">
        <v>58</v>
      </c>
      <c r="C187" s="265" t="s">
        <v>2904</v>
      </c>
      <c r="D187" s="265"/>
      <c r="E187" s="265"/>
      <c r="F187" s="265"/>
      <c r="G187" s="15"/>
      <c r="H187" s="265" t="s">
        <v>1888</v>
      </c>
      <c r="I187" s="265"/>
      <c r="J187" s="265"/>
      <c r="K187" s="265"/>
      <c r="L187" s="265"/>
      <c r="M187" s="265"/>
      <c r="N187" s="265"/>
      <c r="O187" s="265"/>
      <c r="P187" s="218"/>
      <c r="Q187" s="258"/>
      <c r="R187" s="259"/>
      <c r="S187" s="259"/>
      <c r="T187" s="259"/>
      <c r="U187" s="259"/>
      <c r="V187" s="259"/>
      <c r="W187" s="259"/>
      <c r="X187" s="259"/>
      <c r="Y187" s="259"/>
      <c r="Z187" s="260"/>
    </row>
    <row r="188" spans="1:62" ht="30" customHeight="1" x14ac:dyDescent="0.2">
      <c r="B188" s="211" t="s">
        <v>59</v>
      </c>
      <c r="C188" s="265" t="s">
        <v>239</v>
      </c>
      <c r="D188" s="265"/>
      <c r="E188" s="265"/>
      <c r="F188" s="265"/>
      <c r="G188" s="15"/>
      <c r="H188" s="265" t="s">
        <v>240</v>
      </c>
      <c r="I188" s="265"/>
      <c r="J188" s="265"/>
      <c r="K188" s="265"/>
      <c r="L188" s="265"/>
      <c r="M188" s="265"/>
      <c r="N188" s="265"/>
      <c r="O188" s="265"/>
      <c r="P188" s="218"/>
      <c r="Q188" s="258"/>
      <c r="R188" s="259"/>
      <c r="S188" s="259"/>
      <c r="T188" s="259"/>
      <c r="U188" s="259"/>
      <c r="V188" s="259"/>
      <c r="W188" s="259"/>
      <c r="X188" s="259"/>
      <c r="Y188" s="259"/>
      <c r="Z188" s="260"/>
    </row>
    <row r="189" spans="1:62" ht="38.25" customHeight="1" x14ac:dyDescent="0.2">
      <c r="B189" s="211" t="s">
        <v>61</v>
      </c>
      <c r="C189" s="265" t="s">
        <v>241</v>
      </c>
      <c r="D189" s="265"/>
      <c r="E189" s="265"/>
      <c r="F189" s="265"/>
      <c r="G189" s="15"/>
      <c r="H189" s="265" t="s">
        <v>242</v>
      </c>
      <c r="I189" s="265"/>
      <c r="J189" s="265"/>
      <c r="K189" s="265"/>
      <c r="L189" s="265"/>
      <c r="M189" s="265"/>
      <c r="N189" s="265"/>
      <c r="O189" s="265"/>
      <c r="P189" s="218"/>
      <c r="Q189" s="258"/>
      <c r="R189" s="259"/>
      <c r="S189" s="259"/>
      <c r="T189" s="259"/>
      <c r="U189" s="259"/>
      <c r="V189" s="259"/>
      <c r="W189" s="259"/>
      <c r="X189" s="259"/>
      <c r="Y189" s="259"/>
      <c r="Z189" s="260"/>
    </row>
    <row r="190" spans="1:62" ht="48" customHeight="1" x14ac:dyDescent="0.2">
      <c r="B190" s="211" t="s">
        <v>63</v>
      </c>
      <c r="C190" s="265" t="s">
        <v>243</v>
      </c>
      <c r="D190" s="265"/>
      <c r="E190" s="265"/>
      <c r="F190" s="265"/>
      <c r="G190" s="15"/>
      <c r="H190" s="265" t="s">
        <v>2905</v>
      </c>
      <c r="I190" s="265"/>
      <c r="J190" s="265"/>
      <c r="K190" s="265"/>
      <c r="L190" s="265"/>
      <c r="M190" s="265"/>
      <c r="N190" s="265"/>
      <c r="O190" s="265"/>
      <c r="P190" s="218"/>
      <c r="Q190" s="258"/>
      <c r="R190" s="259"/>
      <c r="S190" s="259"/>
      <c r="T190" s="259"/>
      <c r="U190" s="259"/>
      <c r="V190" s="259"/>
      <c r="W190" s="259"/>
      <c r="X190" s="259"/>
      <c r="Y190" s="259"/>
      <c r="Z190" s="260"/>
    </row>
    <row r="191" spans="1:62" ht="25.5" customHeight="1" x14ac:dyDescent="0.2">
      <c r="B191" s="266" t="s">
        <v>92</v>
      </c>
      <c r="C191" s="266"/>
      <c r="D191" s="266"/>
      <c r="E191" s="266"/>
      <c r="F191" s="266"/>
      <c r="G191" s="266"/>
      <c r="H191" s="266"/>
      <c r="I191" s="266"/>
      <c r="J191" s="266"/>
      <c r="K191" s="266"/>
      <c r="L191" s="266"/>
      <c r="M191" s="266"/>
      <c r="N191" s="266"/>
      <c r="O191" s="266"/>
      <c r="P191" s="218">
        <f>COUNTIF(P179:P190,"N/A")</f>
        <v>0</v>
      </c>
      <c r="Q191" s="266"/>
      <c r="R191" s="266"/>
      <c r="S191" s="266"/>
      <c r="T191" s="266"/>
      <c r="U191" s="266"/>
      <c r="V191" s="266"/>
      <c r="W191" s="266"/>
      <c r="X191" s="266"/>
      <c r="Y191" s="266"/>
      <c r="Z191" s="266"/>
    </row>
    <row r="192" spans="1:62" ht="25.5" customHeight="1" x14ac:dyDescent="0.2">
      <c r="B192" s="266" t="s">
        <v>812</v>
      </c>
      <c r="C192" s="266"/>
      <c r="D192" s="266"/>
      <c r="E192" s="266"/>
      <c r="F192" s="266"/>
      <c r="G192" s="266"/>
      <c r="H192" s="266"/>
      <c r="I192" s="266"/>
      <c r="J192" s="266"/>
      <c r="K192" s="266"/>
      <c r="L192" s="266"/>
      <c r="M192" s="266"/>
      <c r="N192" s="266"/>
      <c r="O192" s="266"/>
      <c r="P192" s="218">
        <f>COUNTIFS(G179:G190,"M",P179:P190,"N/A")</f>
        <v>0</v>
      </c>
      <c r="Q192" s="266"/>
      <c r="R192" s="266"/>
      <c r="S192" s="266"/>
      <c r="T192" s="266"/>
      <c r="U192" s="266"/>
      <c r="V192" s="266"/>
      <c r="W192" s="266"/>
      <c r="X192" s="266"/>
      <c r="Y192" s="266"/>
      <c r="Z192" s="266"/>
    </row>
    <row r="193" spans="1:62" ht="25.5" customHeight="1" x14ac:dyDescent="0.2">
      <c r="B193" s="266" t="s">
        <v>813</v>
      </c>
      <c r="C193" s="266"/>
      <c r="D193" s="266"/>
      <c r="E193" s="266"/>
      <c r="F193" s="266"/>
      <c r="G193" s="266"/>
      <c r="H193" s="266"/>
      <c r="I193" s="266"/>
      <c r="J193" s="266"/>
      <c r="K193" s="266"/>
      <c r="L193" s="266"/>
      <c r="M193" s="266"/>
      <c r="N193" s="266"/>
      <c r="O193" s="266"/>
      <c r="P193" s="218">
        <f>COUNTIFS(G179:G190,"M",P179:P190,"1")</f>
        <v>0</v>
      </c>
      <c r="Q193" s="266"/>
      <c r="R193" s="266"/>
      <c r="S193" s="266"/>
      <c r="T193" s="266"/>
      <c r="U193" s="266"/>
      <c r="V193" s="266"/>
      <c r="W193" s="266"/>
      <c r="X193" s="266"/>
      <c r="Y193" s="266"/>
      <c r="Z193" s="266"/>
    </row>
    <row r="194" spans="1:62" s="228" customFormat="1" ht="24.95" customHeight="1" x14ac:dyDescent="0.2">
      <c r="A194" s="18"/>
      <c r="B194" s="266" t="s">
        <v>93</v>
      </c>
      <c r="C194" s="266"/>
      <c r="D194" s="266"/>
      <c r="E194" s="266"/>
      <c r="F194" s="266"/>
      <c r="G194" s="266"/>
      <c r="H194" s="266"/>
      <c r="I194" s="266"/>
      <c r="J194" s="266"/>
      <c r="K194" s="266"/>
      <c r="L194" s="266"/>
      <c r="M194" s="266"/>
      <c r="N194" s="266"/>
      <c r="O194" s="266"/>
      <c r="P194" s="218">
        <f>SUM(P179:P190)</f>
        <v>0</v>
      </c>
      <c r="Q194" s="266"/>
      <c r="R194" s="266"/>
      <c r="S194" s="266"/>
      <c r="T194" s="266"/>
      <c r="U194" s="266"/>
      <c r="V194" s="266"/>
      <c r="W194" s="266"/>
      <c r="X194" s="266"/>
      <c r="Y194" s="266"/>
      <c r="Z194" s="266"/>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9"/>
    </row>
    <row r="195" spans="1:62" ht="20.100000000000001" customHeight="1" x14ac:dyDescent="0.2">
      <c r="B195" s="216" t="s">
        <v>244</v>
      </c>
      <c r="C195" s="364" t="s">
        <v>245</v>
      </c>
      <c r="D195" s="365"/>
      <c r="E195" s="365"/>
      <c r="F195" s="365"/>
      <c r="G195" s="365"/>
      <c r="H195" s="365"/>
      <c r="I195" s="365"/>
      <c r="J195" s="365"/>
      <c r="K195" s="365"/>
      <c r="L195" s="365"/>
      <c r="M195" s="365"/>
      <c r="N195" s="365"/>
      <c r="O195" s="366"/>
      <c r="P195" s="8"/>
      <c r="Q195" s="258"/>
      <c r="R195" s="259"/>
      <c r="S195" s="259"/>
      <c r="T195" s="259"/>
      <c r="U195" s="259"/>
      <c r="V195" s="259"/>
      <c r="W195" s="259"/>
      <c r="X195" s="259"/>
      <c r="Y195" s="259"/>
      <c r="Z195" s="260"/>
    </row>
    <row r="196" spans="1:62" ht="20.100000000000001" customHeight="1" x14ac:dyDescent="0.2">
      <c r="B196" s="216" t="s">
        <v>246</v>
      </c>
      <c r="C196" s="364" t="s">
        <v>32</v>
      </c>
      <c r="D196" s="365"/>
      <c r="E196" s="365"/>
      <c r="F196" s="365"/>
      <c r="G196" s="365"/>
      <c r="H196" s="365"/>
      <c r="I196" s="365"/>
      <c r="J196" s="365"/>
      <c r="K196" s="365"/>
      <c r="L196" s="365"/>
      <c r="M196" s="365"/>
      <c r="N196" s="365"/>
      <c r="O196" s="366"/>
      <c r="P196" s="8"/>
      <c r="Q196" s="258"/>
      <c r="R196" s="259"/>
      <c r="S196" s="259"/>
      <c r="T196" s="259"/>
      <c r="U196" s="259"/>
      <c r="V196" s="259"/>
      <c r="W196" s="259"/>
      <c r="X196" s="259"/>
      <c r="Y196" s="259"/>
      <c r="Z196" s="260"/>
    </row>
    <row r="197" spans="1:62" ht="78" customHeight="1" x14ac:dyDescent="0.2">
      <c r="B197" s="211" t="s">
        <v>247</v>
      </c>
      <c r="C197" s="265" t="s">
        <v>3468</v>
      </c>
      <c r="D197" s="265"/>
      <c r="E197" s="265"/>
      <c r="F197" s="265"/>
      <c r="G197" s="244"/>
      <c r="H197" s="265" t="s">
        <v>248</v>
      </c>
      <c r="I197" s="265"/>
      <c r="J197" s="265"/>
      <c r="K197" s="265"/>
      <c r="L197" s="265"/>
      <c r="M197" s="265"/>
      <c r="N197" s="265"/>
      <c r="O197" s="265"/>
      <c r="P197" s="244"/>
      <c r="Q197" s="258"/>
      <c r="R197" s="259"/>
      <c r="S197" s="259"/>
      <c r="T197" s="259"/>
      <c r="U197" s="259"/>
      <c r="V197" s="259"/>
      <c r="W197" s="259"/>
      <c r="X197" s="259"/>
      <c r="Y197" s="259"/>
      <c r="Z197" s="260"/>
    </row>
    <row r="198" spans="1:62" ht="30" customHeight="1" x14ac:dyDescent="0.2">
      <c r="B198" s="211" t="s">
        <v>55</v>
      </c>
      <c r="C198" s="255" t="s">
        <v>2906</v>
      </c>
      <c r="D198" s="256"/>
      <c r="E198" s="256"/>
      <c r="F198" s="257"/>
      <c r="G198" s="15"/>
      <c r="H198" s="255" t="s">
        <v>444</v>
      </c>
      <c r="I198" s="256"/>
      <c r="J198" s="256"/>
      <c r="K198" s="256"/>
      <c r="L198" s="256"/>
      <c r="M198" s="256"/>
      <c r="N198" s="256"/>
      <c r="O198" s="257"/>
      <c r="P198" s="218"/>
      <c r="Q198" s="258"/>
      <c r="R198" s="259"/>
      <c r="S198" s="259"/>
      <c r="T198" s="259"/>
      <c r="U198" s="259"/>
      <c r="V198" s="259"/>
      <c r="W198" s="259"/>
      <c r="X198" s="259"/>
      <c r="Y198" s="259"/>
      <c r="Z198" s="260"/>
    </row>
    <row r="199" spans="1:62" ht="30" customHeight="1" x14ac:dyDescent="0.2">
      <c r="B199" s="211" t="s">
        <v>58</v>
      </c>
      <c r="C199" s="255" t="s">
        <v>2907</v>
      </c>
      <c r="D199" s="256"/>
      <c r="E199" s="256"/>
      <c r="F199" s="257"/>
      <c r="G199" s="15"/>
      <c r="H199" s="255" t="s">
        <v>444</v>
      </c>
      <c r="I199" s="256"/>
      <c r="J199" s="256"/>
      <c r="K199" s="256"/>
      <c r="L199" s="256"/>
      <c r="M199" s="256"/>
      <c r="N199" s="256"/>
      <c r="O199" s="257"/>
      <c r="P199" s="218"/>
      <c r="Q199" s="258"/>
      <c r="R199" s="259"/>
      <c r="S199" s="259"/>
      <c r="T199" s="259"/>
      <c r="U199" s="259"/>
      <c r="V199" s="259"/>
      <c r="W199" s="259"/>
      <c r="X199" s="259"/>
      <c r="Y199" s="259"/>
      <c r="Z199" s="260"/>
    </row>
    <row r="200" spans="1:62" ht="30" customHeight="1" x14ac:dyDescent="0.2">
      <c r="B200" s="211" t="s">
        <v>59</v>
      </c>
      <c r="C200" s="255" t="s">
        <v>2908</v>
      </c>
      <c r="D200" s="256"/>
      <c r="E200" s="256"/>
      <c r="F200" s="257"/>
      <c r="G200" s="15"/>
      <c r="H200" s="255" t="s">
        <v>444</v>
      </c>
      <c r="I200" s="256"/>
      <c r="J200" s="256"/>
      <c r="K200" s="256"/>
      <c r="L200" s="256"/>
      <c r="M200" s="256"/>
      <c r="N200" s="256"/>
      <c r="O200" s="257"/>
      <c r="P200" s="218"/>
      <c r="Q200" s="258"/>
      <c r="R200" s="259"/>
      <c r="S200" s="259"/>
      <c r="T200" s="259"/>
      <c r="U200" s="259"/>
      <c r="V200" s="259"/>
      <c r="W200" s="259"/>
      <c r="X200" s="259"/>
      <c r="Y200" s="259"/>
      <c r="Z200" s="260"/>
    </row>
    <row r="201" spans="1:62" ht="30" customHeight="1" x14ac:dyDescent="0.2">
      <c r="B201" s="211" t="s">
        <v>61</v>
      </c>
      <c r="C201" s="255" t="s">
        <v>2909</v>
      </c>
      <c r="D201" s="256"/>
      <c r="E201" s="256"/>
      <c r="F201" s="257"/>
      <c r="G201" s="15"/>
      <c r="H201" s="255" t="s">
        <v>444</v>
      </c>
      <c r="I201" s="256"/>
      <c r="J201" s="256"/>
      <c r="K201" s="256"/>
      <c r="L201" s="256"/>
      <c r="M201" s="256"/>
      <c r="N201" s="256"/>
      <c r="O201" s="257"/>
      <c r="P201" s="218"/>
      <c r="Q201" s="258"/>
      <c r="R201" s="259"/>
      <c r="S201" s="259"/>
      <c r="T201" s="259"/>
      <c r="U201" s="259"/>
      <c r="V201" s="259"/>
      <c r="W201" s="259"/>
      <c r="X201" s="259"/>
      <c r="Y201" s="259"/>
      <c r="Z201" s="260"/>
    </row>
    <row r="202" spans="1:62" ht="30" customHeight="1" x14ac:dyDescent="0.2">
      <c r="B202" s="211" t="s">
        <v>63</v>
      </c>
      <c r="C202" s="255" t="s">
        <v>2910</v>
      </c>
      <c r="D202" s="256"/>
      <c r="E202" s="256"/>
      <c r="F202" s="257"/>
      <c r="G202" s="15"/>
      <c r="H202" s="255" t="s">
        <v>444</v>
      </c>
      <c r="I202" s="256"/>
      <c r="J202" s="256"/>
      <c r="K202" s="256"/>
      <c r="L202" s="256"/>
      <c r="M202" s="256"/>
      <c r="N202" s="256"/>
      <c r="O202" s="257"/>
      <c r="P202" s="218"/>
      <c r="Q202" s="258"/>
      <c r="R202" s="259"/>
      <c r="S202" s="259"/>
      <c r="T202" s="259"/>
      <c r="U202" s="259"/>
      <c r="V202" s="259"/>
      <c r="W202" s="259"/>
      <c r="X202" s="259"/>
      <c r="Y202" s="259"/>
      <c r="Z202" s="260"/>
    </row>
    <row r="203" spans="1:62" ht="30" customHeight="1" x14ac:dyDescent="0.2">
      <c r="B203" s="211" t="s">
        <v>65</v>
      </c>
      <c r="C203" s="255" t="s">
        <v>2911</v>
      </c>
      <c r="D203" s="256"/>
      <c r="E203" s="256"/>
      <c r="F203" s="257"/>
      <c r="G203" s="15"/>
      <c r="H203" s="255" t="s">
        <v>444</v>
      </c>
      <c r="I203" s="256"/>
      <c r="J203" s="256"/>
      <c r="K203" s="256"/>
      <c r="L203" s="256"/>
      <c r="M203" s="256"/>
      <c r="N203" s="256"/>
      <c r="O203" s="257"/>
      <c r="P203" s="218"/>
      <c r="Q203" s="258"/>
      <c r="R203" s="259"/>
      <c r="S203" s="259"/>
      <c r="T203" s="259"/>
      <c r="U203" s="259"/>
      <c r="V203" s="259"/>
      <c r="W203" s="259"/>
      <c r="X203" s="259"/>
      <c r="Y203" s="259"/>
      <c r="Z203" s="260"/>
    </row>
    <row r="204" spans="1:62" ht="30" customHeight="1" x14ac:dyDescent="0.2">
      <c r="B204" s="211" t="s">
        <v>68</v>
      </c>
      <c r="C204" s="255" t="s">
        <v>2912</v>
      </c>
      <c r="D204" s="256"/>
      <c r="E204" s="256"/>
      <c r="F204" s="257"/>
      <c r="G204" s="15"/>
      <c r="H204" s="255" t="s">
        <v>444</v>
      </c>
      <c r="I204" s="256"/>
      <c r="J204" s="256"/>
      <c r="K204" s="256"/>
      <c r="L204" s="256"/>
      <c r="M204" s="256"/>
      <c r="N204" s="256"/>
      <c r="O204" s="257"/>
      <c r="P204" s="218"/>
      <c r="Q204" s="258"/>
      <c r="R204" s="259"/>
      <c r="S204" s="259"/>
      <c r="T204" s="259"/>
      <c r="U204" s="259"/>
      <c r="V204" s="259"/>
      <c r="W204" s="259"/>
      <c r="X204" s="259"/>
      <c r="Y204" s="259"/>
      <c r="Z204" s="260"/>
    </row>
    <row r="205" spans="1:62" ht="30" customHeight="1" x14ac:dyDescent="0.2">
      <c r="B205" s="211" t="s">
        <v>71</v>
      </c>
      <c r="C205" s="255" t="s">
        <v>2913</v>
      </c>
      <c r="D205" s="256"/>
      <c r="E205" s="256"/>
      <c r="F205" s="257"/>
      <c r="G205" s="15"/>
      <c r="H205" s="255" t="s">
        <v>444</v>
      </c>
      <c r="I205" s="256"/>
      <c r="J205" s="256"/>
      <c r="K205" s="256"/>
      <c r="L205" s="256"/>
      <c r="M205" s="256"/>
      <c r="N205" s="256"/>
      <c r="O205" s="257"/>
      <c r="P205" s="218"/>
      <c r="Q205" s="258"/>
      <c r="R205" s="259"/>
      <c r="S205" s="259"/>
      <c r="T205" s="259"/>
      <c r="U205" s="259"/>
      <c r="V205" s="259"/>
      <c r="W205" s="259"/>
      <c r="X205" s="259"/>
      <c r="Y205" s="259"/>
      <c r="Z205" s="260"/>
    </row>
    <row r="206" spans="1:62" ht="27.75" customHeight="1" x14ac:dyDescent="0.2">
      <c r="B206" s="211" t="s">
        <v>74</v>
      </c>
      <c r="C206" s="255" t="s">
        <v>2914</v>
      </c>
      <c r="D206" s="256"/>
      <c r="E206" s="256"/>
      <c r="F206" s="257"/>
      <c r="G206" s="15"/>
      <c r="H206" s="255" t="s">
        <v>444</v>
      </c>
      <c r="I206" s="256"/>
      <c r="J206" s="256"/>
      <c r="K206" s="256"/>
      <c r="L206" s="256"/>
      <c r="M206" s="256"/>
      <c r="N206" s="256"/>
      <c r="O206" s="257"/>
      <c r="P206" s="218"/>
      <c r="Q206" s="258"/>
      <c r="R206" s="259"/>
      <c r="S206" s="259"/>
      <c r="T206" s="259"/>
      <c r="U206" s="259"/>
      <c r="V206" s="259"/>
      <c r="W206" s="259"/>
      <c r="X206" s="259"/>
      <c r="Y206" s="259"/>
      <c r="Z206" s="260"/>
    </row>
    <row r="207" spans="1:62" ht="47.25" customHeight="1" x14ac:dyDescent="0.2">
      <c r="B207" s="211" t="s">
        <v>249</v>
      </c>
      <c r="C207" s="255" t="s">
        <v>2915</v>
      </c>
      <c r="D207" s="256"/>
      <c r="E207" s="256"/>
      <c r="F207" s="257"/>
      <c r="G207" s="15"/>
      <c r="H207" s="255" t="s">
        <v>444</v>
      </c>
      <c r="I207" s="256"/>
      <c r="J207" s="256"/>
      <c r="K207" s="256"/>
      <c r="L207" s="256"/>
      <c r="M207" s="256"/>
      <c r="N207" s="256"/>
      <c r="O207" s="257"/>
      <c r="P207" s="218"/>
      <c r="Q207" s="258"/>
      <c r="R207" s="259"/>
      <c r="S207" s="259"/>
      <c r="T207" s="259"/>
      <c r="U207" s="259"/>
      <c r="V207" s="259"/>
      <c r="W207" s="259"/>
      <c r="X207" s="259"/>
      <c r="Y207" s="259"/>
      <c r="Z207" s="260"/>
    </row>
    <row r="208" spans="1:62" ht="32.25" customHeight="1" x14ac:dyDescent="0.2">
      <c r="B208" s="211" t="s">
        <v>250</v>
      </c>
      <c r="C208" s="255" t="s">
        <v>2917</v>
      </c>
      <c r="D208" s="256"/>
      <c r="E208" s="256"/>
      <c r="F208" s="257"/>
      <c r="G208" s="15"/>
      <c r="H208" s="255" t="s">
        <v>2918</v>
      </c>
      <c r="I208" s="256"/>
      <c r="J208" s="256"/>
      <c r="K208" s="256"/>
      <c r="L208" s="256"/>
      <c r="M208" s="256"/>
      <c r="N208" s="256"/>
      <c r="O208" s="257"/>
      <c r="P208" s="218"/>
      <c r="Q208" s="258"/>
      <c r="R208" s="259"/>
      <c r="S208" s="259"/>
      <c r="T208" s="259"/>
      <c r="U208" s="259"/>
      <c r="V208" s="259"/>
      <c r="W208" s="259"/>
      <c r="X208" s="259"/>
      <c r="Y208" s="259"/>
      <c r="Z208" s="260"/>
    </row>
    <row r="209" spans="1:62" ht="60" customHeight="1" x14ac:dyDescent="0.2">
      <c r="B209" s="211" t="s">
        <v>2916</v>
      </c>
      <c r="C209" s="255" t="s">
        <v>3469</v>
      </c>
      <c r="D209" s="256"/>
      <c r="E209" s="256"/>
      <c r="F209" s="257"/>
      <c r="G209" s="15"/>
      <c r="H209" s="255" t="s">
        <v>2920</v>
      </c>
      <c r="I209" s="256"/>
      <c r="J209" s="256"/>
      <c r="K209" s="256"/>
      <c r="L209" s="256"/>
      <c r="M209" s="256"/>
      <c r="N209" s="256"/>
      <c r="O209" s="257"/>
      <c r="P209" s="218"/>
      <c r="Q209" s="258"/>
      <c r="R209" s="259"/>
      <c r="S209" s="259"/>
      <c r="T209" s="259"/>
      <c r="U209" s="259"/>
      <c r="V209" s="259"/>
      <c r="W209" s="259"/>
      <c r="X209" s="259"/>
      <c r="Y209" s="259"/>
      <c r="Z209" s="260"/>
    </row>
    <row r="210" spans="1:62" ht="25.5" customHeight="1" x14ac:dyDescent="0.2">
      <c r="B210" s="262" t="s">
        <v>92</v>
      </c>
      <c r="C210" s="263"/>
      <c r="D210" s="263"/>
      <c r="E210" s="263"/>
      <c r="F210" s="263"/>
      <c r="G210" s="263"/>
      <c r="H210" s="263"/>
      <c r="I210" s="263"/>
      <c r="J210" s="263"/>
      <c r="K210" s="263"/>
      <c r="L210" s="263"/>
      <c r="M210" s="263"/>
      <c r="N210" s="263"/>
      <c r="O210" s="264"/>
      <c r="P210" s="218">
        <f>COUNTIF(P197:P209,"N/A")</f>
        <v>0</v>
      </c>
      <c r="Q210" s="266"/>
      <c r="R210" s="266"/>
      <c r="S210" s="266"/>
      <c r="T210" s="266"/>
      <c r="U210" s="266"/>
      <c r="V210" s="266"/>
      <c r="W210" s="266"/>
      <c r="X210" s="266"/>
      <c r="Y210" s="266"/>
      <c r="Z210" s="266"/>
    </row>
    <row r="211" spans="1:62" ht="25.5" customHeight="1" x14ac:dyDescent="0.2">
      <c r="B211" s="262" t="s">
        <v>812</v>
      </c>
      <c r="C211" s="263"/>
      <c r="D211" s="263"/>
      <c r="E211" s="263"/>
      <c r="F211" s="263"/>
      <c r="G211" s="263"/>
      <c r="H211" s="263"/>
      <c r="I211" s="263"/>
      <c r="J211" s="263"/>
      <c r="K211" s="263"/>
      <c r="L211" s="263"/>
      <c r="M211" s="263"/>
      <c r="N211" s="263"/>
      <c r="O211" s="264"/>
      <c r="P211" s="218">
        <f>COUNTIFS(G197:G209,"M",P197:P209,"N/A")</f>
        <v>0</v>
      </c>
      <c r="Q211" s="266"/>
      <c r="R211" s="266"/>
      <c r="S211" s="266"/>
      <c r="T211" s="266"/>
      <c r="U211" s="266"/>
      <c r="V211" s="266"/>
      <c r="W211" s="266"/>
      <c r="X211" s="266"/>
      <c r="Y211" s="266"/>
      <c r="Z211" s="266"/>
    </row>
    <row r="212" spans="1:62" ht="25.5" customHeight="1" x14ac:dyDescent="0.2">
      <c r="B212" s="262" t="s">
        <v>813</v>
      </c>
      <c r="C212" s="263"/>
      <c r="D212" s="263"/>
      <c r="E212" s="263"/>
      <c r="F212" s="263"/>
      <c r="G212" s="263"/>
      <c r="H212" s="263"/>
      <c r="I212" s="263"/>
      <c r="J212" s="263"/>
      <c r="K212" s="263"/>
      <c r="L212" s="263"/>
      <c r="M212" s="263"/>
      <c r="N212" s="263"/>
      <c r="O212" s="264"/>
      <c r="P212" s="218">
        <f>COUNTIFS(G197:G209,"M",P197:P209,"1")</f>
        <v>0</v>
      </c>
      <c r="Q212" s="266"/>
      <c r="R212" s="266"/>
      <c r="S212" s="266"/>
      <c r="T212" s="266"/>
      <c r="U212" s="266"/>
      <c r="V212" s="266"/>
      <c r="W212" s="266"/>
      <c r="X212" s="266"/>
      <c r="Y212" s="266"/>
      <c r="Z212" s="266"/>
    </row>
    <row r="213" spans="1:62" s="228" customFormat="1" ht="24.95" customHeight="1" x14ac:dyDescent="0.2">
      <c r="A213" s="18"/>
      <c r="B213" s="262" t="s">
        <v>93</v>
      </c>
      <c r="C213" s="263"/>
      <c r="D213" s="263"/>
      <c r="E213" s="263"/>
      <c r="F213" s="263"/>
      <c r="G213" s="263"/>
      <c r="H213" s="263"/>
      <c r="I213" s="263"/>
      <c r="J213" s="263"/>
      <c r="K213" s="263"/>
      <c r="L213" s="263"/>
      <c r="M213" s="263"/>
      <c r="N213" s="263"/>
      <c r="O213" s="264"/>
      <c r="P213" s="218">
        <f>SUM(P197:P209)</f>
        <v>0</v>
      </c>
      <c r="Q213" s="266"/>
      <c r="R213" s="266"/>
      <c r="S213" s="266"/>
      <c r="T213" s="266"/>
      <c r="U213" s="266"/>
      <c r="V213" s="266"/>
      <c r="W213" s="266"/>
      <c r="X213" s="266"/>
      <c r="Y213" s="266"/>
      <c r="Z213" s="266"/>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9"/>
    </row>
    <row r="214" spans="1:62" ht="18.75" customHeight="1" x14ac:dyDescent="0.2">
      <c r="B214" s="216" t="s">
        <v>251</v>
      </c>
      <c r="C214" s="364" t="s">
        <v>252</v>
      </c>
      <c r="D214" s="365"/>
      <c r="E214" s="365"/>
      <c r="F214" s="365"/>
      <c r="G214" s="365"/>
      <c r="H214" s="365"/>
      <c r="I214" s="365"/>
      <c r="J214" s="365"/>
      <c r="K214" s="365"/>
      <c r="L214" s="365"/>
      <c r="M214" s="365"/>
      <c r="N214" s="365"/>
      <c r="O214" s="366"/>
      <c r="P214" s="8"/>
      <c r="Q214" s="258"/>
      <c r="R214" s="259"/>
      <c r="S214" s="259"/>
      <c r="T214" s="259"/>
      <c r="U214" s="259"/>
      <c r="V214" s="259"/>
      <c r="W214" s="259"/>
      <c r="X214" s="259"/>
      <c r="Y214" s="259"/>
      <c r="Z214" s="260"/>
    </row>
    <row r="215" spans="1:62" ht="29.25" customHeight="1" x14ac:dyDescent="0.2">
      <c r="B215" s="211" t="s">
        <v>253</v>
      </c>
      <c r="C215" s="265" t="s">
        <v>254</v>
      </c>
      <c r="D215" s="265"/>
      <c r="E215" s="265"/>
      <c r="F215" s="265"/>
      <c r="G215" s="15" t="s">
        <v>57</v>
      </c>
      <c r="H215" s="265" t="s">
        <v>255</v>
      </c>
      <c r="I215" s="265"/>
      <c r="J215" s="265"/>
      <c r="K215" s="265"/>
      <c r="L215" s="265"/>
      <c r="M215" s="265"/>
      <c r="N215" s="265"/>
      <c r="O215" s="265"/>
      <c r="P215" s="218"/>
      <c r="Q215" s="258"/>
      <c r="R215" s="259"/>
      <c r="S215" s="259"/>
      <c r="T215" s="259"/>
      <c r="U215" s="259"/>
      <c r="V215" s="259"/>
      <c r="W215" s="259"/>
      <c r="X215" s="259"/>
      <c r="Y215" s="259"/>
      <c r="Z215" s="260"/>
    </row>
    <row r="216" spans="1:62" ht="20.100000000000001" customHeight="1" x14ac:dyDescent="0.2">
      <c r="B216" s="211" t="s">
        <v>256</v>
      </c>
      <c r="C216" s="265" t="s">
        <v>257</v>
      </c>
      <c r="D216" s="265"/>
      <c r="E216" s="265"/>
      <c r="F216" s="265"/>
      <c r="G216" s="15"/>
      <c r="H216" s="265" t="s">
        <v>3470</v>
      </c>
      <c r="I216" s="265"/>
      <c r="J216" s="265"/>
      <c r="K216" s="265"/>
      <c r="L216" s="265"/>
      <c r="M216" s="265"/>
      <c r="N216" s="265"/>
      <c r="O216" s="265"/>
      <c r="P216" s="218"/>
      <c r="Q216" s="258"/>
      <c r="R216" s="259"/>
      <c r="S216" s="259"/>
      <c r="T216" s="259"/>
      <c r="U216" s="259"/>
      <c r="V216" s="259"/>
      <c r="W216" s="259"/>
      <c r="X216" s="259"/>
      <c r="Y216" s="259"/>
      <c r="Z216" s="260"/>
    </row>
    <row r="217" spans="1:62" ht="20.100000000000001" customHeight="1" x14ac:dyDescent="0.2">
      <c r="B217" s="211" t="s">
        <v>258</v>
      </c>
      <c r="C217" s="265" t="s">
        <v>259</v>
      </c>
      <c r="D217" s="265"/>
      <c r="E217" s="265"/>
      <c r="F217" s="265"/>
      <c r="G217" s="15" t="s">
        <v>57</v>
      </c>
      <c r="H217" s="265" t="s">
        <v>260</v>
      </c>
      <c r="I217" s="265"/>
      <c r="J217" s="265"/>
      <c r="K217" s="265"/>
      <c r="L217" s="265"/>
      <c r="M217" s="265"/>
      <c r="N217" s="265"/>
      <c r="O217" s="265"/>
      <c r="P217" s="218"/>
      <c r="Q217" s="258"/>
      <c r="R217" s="259"/>
      <c r="S217" s="259"/>
      <c r="T217" s="259"/>
      <c r="U217" s="259"/>
      <c r="V217" s="259"/>
      <c r="W217" s="259"/>
      <c r="X217" s="259"/>
      <c r="Y217" s="259"/>
      <c r="Z217" s="260"/>
    </row>
    <row r="218" spans="1:62" ht="20.100000000000001" customHeight="1" x14ac:dyDescent="0.2">
      <c r="B218" s="211" t="s">
        <v>261</v>
      </c>
      <c r="C218" s="265" t="s">
        <v>262</v>
      </c>
      <c r="D218" s="265"/>
      <c r="E218" s="265"/>
      <c r="F218" s="265"/>
      <c r="G218" s="15" t="s">
        <v>57</v>
      </c>
      <c r="H218" s="265" t="s">
        <v>263</v>
      </c>
      <c r="I218" s="265"/>
      <c r="J218" s="265"/>
      <c r="K218" s="265"/>
      <c r="L218" s="265"/>
      <c r="M218" s="265"/>
      <c r="N218" s="265"/>
      <c r="O218" s="265"/>
      <c r="P218" s="218"/>
      <c r="Q218" s="258"/>
      <c r="R218" s="259"/>
      <c r="S218" s="259"/>
      <c r="T218" s="259"/>
      <c r="U218" s="259"/>
      <c r="V218" s="259"/>
      <c r="W218" s="259"/>
      <c r="X218" s="259"/>
      <c r="Y218" s="259"/>
      <c r="Z218" s="260"/>
    </row>
    <row r="219" spans="1:62" ht="30" customHeight="1" x14ac:dyDescent="0.2">
      <c r="B219" s="211" t="s">
        <v>264</v>
      </c>
      <c r="C219" s="265" t="s">
        <v>265</v>
      </c>
      <c r="D219" s="265"/>
      <c r="E219" s="265"/>
      <c r="F219" s="265"/>
      <c r="G219" s="15"/>
      <c r="H219" s="265" t="s">
        <v>2919</v>
      </c>
      <c r="I219" s="265"/>
      <c r="J219" s="265"/>
      <c r="K219" s="265"/>
      <c r="L219" s="265"/>
      <c r="M219" s="265"/>
      <c r="N219" s="265"/>
      <c r="O219" s="265"/>
      <c r="P219" s="218"/>
      <c r="Q219" s="258"/>
      <c r="R219" s="259"/>
      <c r="S219" s="259"/>
      <c r="T219" s="259"/>
      <c r="U219" s="259"/>
      <c r="V219" s="259"/>
      <c r="W219" s="259"/>
      <c r="X219" s="259"/>
      <c r="Y219" s="259"/>
      <c r="Z219" s="260"/>
    </row>
    <row r="220" spans="1:62" ht="25.5" customHeight="1" x14ac:dyDescent="0.2">
      <c r="B220" s="266" t="s">
        <v>92</v>
      </c>
      <c r="C220" s="266"/>
      <c r="D220" s="266"/>
      <c r="E220" s="266"/>
      <c r="F220" s="266"/>
      <c r="G220" s="266"/>
      <c r="H220" s="266"/>
      <c r="I220" s="266"/>
      <c r="J220" s="266"/>
      <c r="K220" s="266"/>
      <c r="L220" s="266"/>
      <c r="M220" s="266"/>
      <c r="N220" s="266"/>
      <c r="O220" s="266"/>
      <c r="P220" s="218">
        <f>COUNTIF(P215:P219,"N/A")</f>
        <v>0</v>
      </c>
      <c r="Q220" s="266"/>
      <c r="R220" s="266"/>
      <c r="S220" s="266"/>
      <c r="T220" s="266"/>
      <c r="U220" s="266"/>
      <c r="V220" s="266"/>
      <c r="W220" s="266"/>
      <c r="X220" s="266"/>
      <c r="Y220" s="266"/>
      <c r="Z220" s="266"/>
    </row>
    <row r="221" spans="1:62" ht="25.5" customHeight="1" x14ac:dyDescent="0.2">
      <c r="B221" s="266" t="s">
        <v>812</v>
      </c>
      <c r="C221" s="266"/>
      <c r="D221" s="266"/>
      <c r="E221" s="266"/>
      <c r="F221" s="266"/>
      <c r="G221" s="266"/>
      <c r="H221" s="266"/>
      <c r="I221" s="266"/>
      <c r="J221" s="266"/>
      <c r="K221" s="266"/>
      <c r="L221" s="266"/>
      <c r="M221" s="266"/>
      <c r="N221" s="266"/>
      <c r="O221" s="266"/>
      <c r="P221" s="218">
        <f>COUNTIFS(G215:G219,"M",P215:P219,"N/A")</f>
        <v>0</v>
      </c>
      <c r="Q221" s="266"/>
      <c r="R221" s="266"/>
      <c r="S221" s="266"/>
      <c r="T221" s="266"/>
      <c r="U221" s="266"/>
      <c r="V221" s="266"/>
      <c r="W221" s="266"/>
      <c r="X221" s="266"/>
      <c r="Y221" s="266"/>
      <c r="Z221" s="266"/>
    </row>
    <row r="222" spans="1:62" ht="25.5" customHeight="1" x14ac:dyDescent="0.2">
      <c r="B222" s="266" t="s">
        <v>813</v>
      </c>
      <c r="C222" s="266"/>
      <c r="D222" s="266"/>
      <c r="E222" s="266"/>
      <c r="F222" s="266"/>
      <c r="G222" s="266"/>
      <c r="H222" s="266"/>
      <c r="I222" s="266"/>
      <c r="J222" s="266"/>
      <c r="K222" s="266"/>
      <c r="L222" s="266"/>
      <c r="M222" s="266"/>
      <c r="N222" s="266"/>
      <c r="O222" s="266"/>
      <c r="P222" s="218">
        <f>COUNTIFS(G215:G219,"M",P215:P219,"1")</f>
        <v>0</v>
      </c>
      <c r="Q222" s="266"/>
      <c r="R222" s="266"/>
      <c r="S222" s="266"/>
      <c r="T222" s="266"/>
      <c r="U222" s="266"/>
      <c r="V222" s="266"/>
      <c r="W222" s="266"/>
      <c r="X222" s="266"/>
      <c r="Y222" s="266"/>
      <c r="Z222" s="266"/>
    </row>
    <row r="223" spans="1:62" s="228" customFormat="1" ht="24.95" customHeight="1" x14ac:dyDescent="0.2">
      <c r="A223" s="18"/>
      <c r="B223" s="266" t="s">
        <v>93</v>
      </c>
      <c r="C223" s="266"/>
      <c r="D223" s="266"/>
      <c r="E223" s="266"/>
      <c r="F223" s="266"/>
      <c r="G223" s="266"/>
      <c r="H223" s="266"/>
      <c r="I223" s="266"/>
      <c r="J223" s="266"/>
      <c r="K223" s="266"/>
      <c r="L223" s="266"/>
      <c r="M223" s="266"/>
      <c r="N223" s="266"/>
      <c r="O223" s="266"/>
      <c r="P223" s="218">
        <f>SUM(P215:P219)</f>
        <v>0</v>
      </c>
      <c r="Q223" s="266"/>
      <c r="R223" s="266"/>
      <c r="S223" s="266"/>
      <c r="T223" s="266"/>
      <c r="U223" s="266"/>
      <c r="V223" s="266"/>
      <c r="W223" s="266"/>
      <c r="X223" s="266"/>
      <c r="Y223" s="266"/>
      <c r="Z223" s="266"/>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9"/>
    </row>
    <row r="224" spans="1:62" ht="20.100000000000001" customHeight="1" x14ac:dyDescent="0.2">
      <c r="B224" s="216" t="s">
        <v>266</v>
      </c>
      <c r="C224" s="364" t="s">
        <v>33</v>
      </c>
      <c r="D224" s="365"/>
      <c r="E224" s="365"/>
      <c r="F224" s="365"/>
      <c r="G224" s="365"/>
      <c r="H224" s="365"/>
      <c r="I224" s="365"/>
      <c r="J224" s="365"/>
      <c r="K224" s="365"/>
      <c r="L224" s="365"/>
      <c r="M224" s="365"/>
      <c r="N224" s="365"/>
      <c r="O224" s="366"/>
      <c r="P224" s="8"/>
      <c r="Q224" s="258"/>
      <c r="R224" s="259"/>
      <c r="S224" s="259"/>
      <c r="T224" s="259"/>
      <c r="U224" s="259"/>
      <c r="V224" s="259"/>
      <c r="W224" s="259"/>
      <c r="X224" s="259"/>
      <c r="Y224" s="259"/>
      <c r="Z224" s="260"/>
    </row>
    <row r="225" spans="1:62" ht="102.75" customHeight="1" x14ac:dyDescent="0.2">
      <c r="B225" s="211" t="s">
        <v>267</v>
      </c>
      <c r="C225" s="265" t="s">
        <v>268</v>
      </c>
      <c r="D225" s="265"/>
      <c r="E225" s="265"/>
      <c r="F225" s="265"/>
      <c r="G225" s="15"/>
      <c r="H225" s="265" t="s">
        <v>3471</v>
      </c>
      <c r="I225" s="265"/>
      <c r="J225" s="265"/>
      <c r="K225" s="265"/>
      <c r="L225" s="265"/>
      <c r="M225" s="265"/>
      <c r="N225" s="265"/>
      <c r="O225" s="265"/>
      <c r="P225" s="218"/>
      <c r="Q225" s="258"/>
      <c r="R225" s="259"/>
      <c r="S225" s="259"/>
      <c r="T225" s="259"/>
      <c r="U225" s="259"/>
      <c r="V225" s="259"/>
      <c r="W225" s="259"/>
      <c r="X225" s="259"/>
      <c r="Y225" s="259"/>
      <c r="Z225" s="260"/>
    </row>
    <row r="226" spans="1:62" ht="45" customHeight="1" x14ac:dyDescent="0.2">
      <c r="B226" s="211" t="s">
        <v>269</v>
      </c>
      <c r="C226" s="265" t="s">
        <v>270</v>
      </c>
      <c r="D226" s="265"/>
      <c r="E226" s="265"/>
      <c r="F226" s="265"/>
      <c r="G226" s="15"/>
      <c r="H226" s="265" t="s">
        <v>3472</v>
      </c>
      <c r="I226" s="265"/>
      <c r="J226" s="265"/>
      <c r="K226" s="265"/>
      <c r="L226" s="265"/>
      <c r="M226" s="265"/>
      <c r="N226" s="265"/>
      <c r="O226" s="265"/>
      <c r="P226" s="218"/>
      <c r="Q226" s="258"/>
      <c r="R226" s="259"/>
      <c r="S226" s="259"/>
      <c r="T226" s="259"/>
      <c r="U226" s="259"/>
      <c r="V226" s="259"/>
      <c r="W226" s="259"/>
      <c r="X226" s="259"/>
      <c r="Y226" s="259"/>
      <c r="Z226" s="260"/>
    </row>
    <row r="227" spans="1:62" ht="61.5" customHeight="1" x14ac:dyDescent="0.2">
      <c r="B227" s="211" t="s">
        <v>271</v>
      </c>
      <c r="C227" s="265" t="s">
        <v>272</v>
      </c>
      <c r="D227" s="265"/>
      <c r="E227" s="265"/>
      <c r="F227" s="265"/>
      <c r="G227" s="15"/>
      <c r="H227" s="265" t="s">
        <v>273</v>
      </c>
      <c r="I227" s="265"/>
      <c r="J227" s="265"/>
      <c r="K227" s="265"/>
      <c r="L227" s="265"/>
      <c r="M227" s="265"/>
      <c r="N227" s="265"/>
      <c r="O227" s="265"/>
      <c r="P227" s="218"/>
      <c r="Q227" s="258"/>
      <c r="R227" s="259"/>
      <c r="S227" s="259"/>
      <c r="T227" s="259"/>
      <c r="U227" s="259"/>
      <c r="V227" s="259"/>
      <c r="W227" s="259"/>
      <c r="X227" s="259"/>
      <c r="Y227" s="259"/>
      <c r="Z227" s="260"/>
    </row>
    <row r="228" spans="1:62" ht="75" customHeight="1" x14ac:dyDescent="0.2">
      <c r="B228" s="211" t="s">
        <v>274</v>
      </c>
      <c r="C228" s="265" t="s">
        <v>2047</v>
      </c>
      <c r="D228" s="265"/>
      <c r="E228" s="265"/>
      <c r="F228" s="265"/>
      <c r="G228" s="15"/>
      <c r="H228" s="265" t="s">
        <v>2048</v>
      </c>
      <c r="I228" s="265"/>
      <c r="J228" s="265"/>
      <c r="K228" s="265"/>
      <c r="L228" s="265"/>
      <c r="M228" s="265"/>
      <c r="N228" s="265"/>
      <c r="O228" s="265"/>
      <c r="P228" s="218"/>
      <c r="Q228" s="258"/>
      <c r="R228" s="259"/>
      <c r="S228" s="259"/>
      <c r="T228" s="259"/>
      <c r="U228" s="259"/>
      <c r="V228" s="259"/>
      <c r="W228" s="259"/>
      <c r="X228" s="259"/>
      <c r="Y228" s="259"/>
      <c r="Z228" s="260"/>
    </row>
    <row r="229" spans="1:62" ht="25.5" customHeight="1" x14ac:dyDescent="0.2">
      <c r="B229" s="266" t="s">
        <v>92</v>
      </c>
      <c r="C229" s="266"/>
      <c r="D229" s="266"/>
      <c r="E229" s="266"/>
      <c r="F229" s="266"/>
      <c r="G229" s="266"/>
      <c r="H229" s="266"/>
      <c r="I229" s="266"/>
      <c r="J229" s="266"/>
      <c r="K229" s="266"/>
      <c r="L229" s="266"/>
      <c r="M229" s="266"/>
      <c r="N229" s="266"/>
      <c r="O229" s="266"/>
      <c r="P229" s="218">
        <f>COUNTIF(P225:P228,"N/A")</f>
        <v>0</v>
      </c>
      <c r="Q229" s="266"/>
      <c r="R229" s="266"/>
      <c r="S229" s="266"/>
      <c r="T229" s="266"/>
      <c r="U229" s="266"/>
      <c r="V229" s="266"/>
      <c r="W229" s="266"/>
      <c r="X229" s="266"/>
      <c r="Y229" s="266"/>
      <c r="Z229" s="266"/>
    </row>
    <row r="230" spans="1:62" ht="25.5" customHeight="1" x14ac:dyDescent="0.2">
      <c r="B230" s="266" t="s">
        <v>812</v>
      </c>
      <c r="C230" s="266"/>
      <c r="D230" s="266"/>
      <c r="E230" s="266"/>
      <c r="F230" s="266"/>
      <c r="G230" s="266"/>
      <c r="H230" s="266"/>
      <c r="I230" s="266"/>
      <c r="J230" s="266"/>
      <c r="K230" s="266"/>
      <c r="L230" s="266"/>
      <c r="M230" s="266"/>
      <c r="N230" s="266"/>
      <c r="O230" s="266"/>
      <c r="P230" s="218">
        <f>COUNTIFS(G225:G228,"M",P225:P228,"N/A")</f>
        <v>0</v>
      </c>
      <c r="Q230" s="266"/>
      <c r="R230" s="266"/>
      <c r="S230" s="266"/>
      <c r="T230" s="266"/>
      <c r="U230" s="266"/>
      <c r="V230" s="266"/>
      <c r="W230" s="266"/>
      <c r="X230" s="266"/>
      <c r="Y230" s="266"/>
      <c r="Z230" s="266"/>
    </row>
    <row r="231" spans="1:62" ht="25.5" customHeight="1" x14ac:dyDescent="0.2">
      <c r="B231" s="266" t="s">
        <v>813</v>
      </c>
      <c r="C231" s="266"/>
      <c r="D231" s="266"/>
      <c r="E231" s="266"/>
      <c r="F231" s="266"/>
      <c r="G231" s="266"/>
      <c r="H231" s="266"/>
      <c r="I231" s="266"/>
      <c r="J231" s="266"/>
      <c r="K231" s="266"/>
      <c r="L231" s="266"/>
      <c r="M231" s="266"/>
      <c r="N231" s="266"/>
      <c r="O231" s="266"/>
      <c r="P231" s="218">
        <f>COUNTIFS(G225:G228,"M",P225:P228,"1")</f>
        <v>0</v>
      </c>
      <c r="Q231" s="266"/>
      <c r="R231" s="266"/>
      <c r="S231" s="266"/>
      <c r="T231" s="266"/>
      <c r="U231" s="266"/>
      <c r="V231" s="266"/>
      <c r="W231" s="266"/>
      <c r="X231" s="266"/>
      <c r="Y231" s="266"/>
      <c r="Z231" s="266"/>
    </row>
    <row r="232" spans="1:62" s="228" customFormat="1" ht="24.95" customHeight="1" x14ac:dyDescent="0.2">
      <c r="A232" s="18"/>
      <c r="B232" s="266" t="s">
        <v>93</v>
      </c>
      <c r="C232" s="266"/>
      <c r="D232" s="266"/>
      <c r="E232" s="266"/>
      <c r="F232" s="266"/>
      <c r="G232" s="266"/>
      <c r="H232" s="266"/>
      <c r="I232" s="266"/>
      <c r="J232" s="266"/>
      <c r="K232" s="266"/>
      <c r="L232" s="266"/>
      <c r="M232" s="266"/>
      <c r="N232" s="266"/>
      <c r="O232" s="266"/>
      <c r="P232" s="218">
        <f>SUM(P225:P228)</f>
        <v>0</v>
      </c>
      <c r="Q232" s="266"/>
      <c r="R232" s="266"/>
      <c r="S232" s="266"/>
      <c r="T232" s="266"/>
      <c r="U232" s="266"/>
      <c r="V232" s="266"/>
      <c r="W232" s="266"/>
      <c r="X232" s="266"/>
      <c r="Y232" s="266"/>
      <c r="Z232" s="266"/>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9"/>
    </row>
    <row r="233" spans="1:62" ht="18.75" customHeight="1" x14ac:dyDescent="0.2">
      <c r="B233" s="216" t="s">
        <v>275</v>
      </c>
      <c r="C233" s="364" t="s">
        <v>34</v>
      </c>
      <c r="D233" s="365"/>
      <c r="E233" s="365"/>
      <c r="F233" s="365"/>
      <c r="G233" s="365"/>
      <c r="H233" s="365"/>
      <c r="I233" s="365"/>
      <c r="J233" s="365"/>
      <c r="K233" s="365"/>
      <c r="L233" s="365"/>
      <c r="M233" s="365"/>
      <c r="N233" s="365"/>
      <c r="O233" s="366"/>
      <c r="P233" s="8"/>
      <c r="Q233" s="258"/>
      <c r="R233" s="259"/>
      <c r="S233" s="259"/>
      <c r="T233" s="259"/>
      <c r="U233" s="259"/>
      <c r="V233" s="259"/>
      <c r="W233" s="259"/>
      <c r="X233" s="259"/>
      <c r="Y233" s="259"/>
      <c r="Z233" s="260"/>
    </row>
    <row r="234" spans="1:62" ht="44.25" customHeight="1" x14ac:dyDescent="0.2">
      <c r="B234" s="211" t="s">
        <v>276</v>
      </c>
      <c r="C234" s="265" t="s">
        <v>270</v>
      </c>
      <c r="D234" s="265"/>
      <c r="E234" s="265"/>
      <c r="F234" s="265"/>
      <c r="G234" s="15"/>
      <c r="H234" s="265" t="s">
        <v>277</v>
      </c>
      <c r="I234" s="265"/>
      <c r="J234" s="265"/>
      <c r="K234" s="265"/>
      <c r="L234" s="265"/>
      <c r="M234" s="265"/>
      <c r="N234" s="265"/>
      <c r="O234" s="265"/>
      <c r="P234" s="218"/>
      <c r="Q234" s="258"/>
      <c r="R234" s="259"/>
      <c r="S234" s="259"/>
      <c r="T234" s="259"/>
      <c r="U234" s="259"/>
      <c r="V234" s="259"/>
      <c r="W234" s="259"/>
      <c r="X234" s="259"/>
      <c r="Y234" s="259"/>
      <c r="Z234" s="260"/>
    </row>
    <row r="235" spans="1:62" ht="25.5" customHeight="1" x14ac:dyDescent="0.2">
      <c r="B235" s="266" t="s">
        <v>92</v>
      </c>
      <c r="C235" s="266"/>
      <c r="D235" s="266"/>
      <c r="E235" s="266"/>
      <c r="F235" s="266"/>
      <c r="G235" s="266"/>
      <c r="H235" s="266"/>
      <c r="I235" s="266"/>
      <c r="J235" s="266"/>
      <c r="K235" s="266"/>
      <c r="L235" s="266"/>
      <c r="M235" s="266"/>
      <c r="N235" s="266"/>
      <c r="O235" s="266"/>
      <c r="P235" s="218">
        <f>COUNTIF(P234,"N/A")</f>
        <v>0</v>
      </c>
      <c r="Q235" s="266"/>
      <c r="R235" s="266"/>
      <c r="S235" s="266"/>
      <c r="T235" s="266"/>
      <c r="U235" s="266"/>
      <c r="V235" s="266"/>
      <c r="W235" s="266"/>
      <c r="X235" s="266"/>
      <c r="Y235" s="266"/>
      <c r="Z235" s="266"/>
    </row>
    <row r="236" spans="1:62" ht="25.5" customHeight="1" x14ac:dyDescent="0.2">
      <c r="B236" s="266" t="s">
        <v>812</v>
      </c>
      <c r="C236" s="266"/>
      <c r="D236" s="266"/>
      <c r="E236" s="266"/>
      <c r="F236" s="266"/>
      <c r="G236" s="266"/>
      <c r="H236" s="266"/>
      <c r="I236" s="266"/>
      <c r="J236" s="266"/>
      <c r="K236" s="266"/>
      <c r="L236" s="266"/>
      <c r="M236" s="266"/>
      <c r="N236" s="266"/>
      <c r="O236" s="266"/>
      <c r="P236" s="218">
        <f>COUNTIFS(G234,"M",P234,"N/A")</f>
        <v>0</v>
      </c>
      <c r="Q236" s="266"/>
      <c r="R236" s="266"/>
      <c r="S236" s="266"/>
      <c r="T236" s="266"/>
      <c r="U236" s="266"/>
      <c r="V236" s="266"/>
      <c r="W236" s="266"/>
      <c r="X236" s="266"/>
      <c r="Y236" s="266"/>
      <c r="Z236" s="266"/>
    </row>
    <row r="237" spans="1:62" ht="25.5" customHeight="1" x14ac:dyDescent="0.2">
      <c r="B237" s="266" t="s">
        <v>813</v>
      </c>
      <c r="C237" s="266"/>
      <c r="D237" s="266"/>
      <c r="E237" s="266"/>
      <c r="F237" s="266"/>
      <c r="G237" s="266"/>
      <c r="H237" s="266"/>
      <c r="I237" s="266"/>
      <c r="J237" s="266"/>
      <c r="K237" s="266"/>
      <c r="L237" s="266"/>
      <c r="M237" s="266"/>
      <c r="N237" s="266"/>
      <c r="O237" s="266"/>
      <c r="P237" s="218">
        <f>COUNTIFS(G234,"M",P234,"1")</f>
        <v>0</v>
      </c>
      <c r="Q237" s="266"/>
      <c r="R237" s="266"/>
      <c r="S237" s="266"/>
      <c r="T237" s="266"/>
      <c r="U237" s="266"/>
      <c r="V237" s="266"/>
      <c r="W237" s="266"/>
      <c r="X237" s="266"/>
      <c r="Y237" s="266"/>
      <c r="Z237" s="266"/>
    </row>
    <row r="238" spans="1:62" s="228" customFormat="1" ht="24.95" customHeight="1" x14ac:dyDescent="0.2">
      <c r="A238" s="18"/>
      <c r="B238" s="266" t="s">
        <v>93</v>
      </c>
      <c r="C238" s="266"/>
      <c r="D238" s="266"/>
      <c r="E238" s="266"/>
      <c r="F238" s="266"/>
      <c r="G238" s="266"/>
      <c r="H238" s="266"/>
      <c r="I238" s="266"/>
      <c r="J238" s="266"/>
      <c r="K238" s="266"/>
      <c r="L238" s="266"/>
      <c r="M238" s="266"/>
      <c r="N238" s="266"/>
      <c r="O238" s="266"/>
      <c r="P238" s="218">
        <f>SUM(P234)</f>
        <v>0</v>
      </c>
      <c r="Q238" s="266"/>
      <c r="R238" s="266"/>
      <c r="S238" s="266"/>
      <c r="T238" s="266"/>
      <c r="U238" s="266"/>
      <c r="V238" s="266"/>
      <c r="W238" s="266"/>
      <c r="X238" s="266"/>
      <c r="Y238" s="266"/>
      <c r="Z238" s="266"/>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9"/>
    </row>
    <row r="239" spans="1:62" ht="20.100000000000001" customHeight="1" x14ac:dyDescent="0.2">
      <c r="B239" s="216" t="s">
        <v>278</v>
      </c>
      <c r="C239" s="364" t="s">
        <v>35</v>
      </c>
      <c r="D239" s="365"/>
      <c r="E239" s="365"/>
      <c r="F239" s="365"/>
      <c r="G239" s="365"/>
      <c r="H239" s="365"/>
      <c r="I239" s="365"/>
      <c r="J239" s="365"/>
      <c r="K239" s="365"/>
      <c r="L239" s="365"/>
      <c r="M239" s="365"/>
      <c r="N239" s="365"/>
      <c r="O239" s="366"/>
      <c r="P239" s="8"/>
      <c r="Q239" s="258"/>
      <c r="R239" s="259"/>
      <c r="S239" s="259"/>
      <c r="T239" s="259"/>
      <c r="U239" s="259"/>
      <c r="V239" s="259"/>
      <c r="W239" s="259"/>
      <c r="X239" s="259"/>
      <c r="Y239" s="259"/>
      <c r="Z239" s="260"/>
    </row>
    <row r="240" spans="1:62" ht="30" customHeight="1" x14ac:dyDescent="0.2">
      <c r="B240" s="211" t="s">
        <v>279</v>
      </c>
      <c r="C240" s="265" t="s">
        <v>3473</v>
      </c>
      <c r="D240" s="265"/>
      <c r="E240" s="265"/>
      <c r="F240" s="265"/>
      <c r="G240" s="15"/>
      <c r="H240" s="265" t="s">
        <v>280</v>
      </c>
      <c r="I240" s="265"/>
      <c r="J240" s="265"/>
      <c r="K240" s="265"/>
      <c r="L240" s="265"/>
      <c r="M240" s="265"/>
      <c r="N240" s="265"/>
      <c r="O240" s="265"/>
      <c r="P240" s="218"/>
      <c r="Q240" s="258"/>
      <c r="R240" s="259"/>
      <c r="S240" s="259"/>
      <c r="T240" s="259"/>
      <c r="U240" s="259"/>
      <c r="V240" s="259"/>
      <c r="W240" s="259"/>
      <c r="X240" s="259"/>
      <c r="Y240" s="259"/>
      <c r="Z240" s="260"/>
    </row>
    <row r="241" spans="1:62" ht="29.25" customHeight="1" x14ac:dyDescent="0.2">
      <c r="B241" s="211" t="s">
        <v>279</v>
      </c>
      <c r="C241" s="265" t="s">
        <v>281</v>
      </c>
      <c r="D241" s="265"/>
      <c r="E241" s="265"/>
      <c r="F241" s="265"/>
      <c r="G241" s="15"/>
      <c r="H241" s="265" t="s">
        <v>282</v>
      </c>
      <c r="I241" s="265"/>
      <c r="J241" s="265"/>
      <c r="K241" s="265"/>
      <c r="L241" s="265"/>
      <c r="M241" s="265"/>
      <c r="N241" s="265"/>
      <c r="O241" s="265"/>
      <c r="P241" s="218"/>
      <c r="Q241" s="258"/>
      <c r="R241" s="259"/>
      <c r="S241" s="259"/>
      <c r="T241" s="259"/>
      <c r="U241" s="259"/>
      <c r="V241" s="259"/>
      <c r="W241" s="259"/>
      <c r="X241" s="259"/>
      <c r="Y241" s="259"/>
      <c r="Z241" s="260"/>
    </row>
    <row r="242" spans="1:62" ht="25.5" customHeight="1" x14ac:dyDescent="0.2">
      <c r="B242" s="266" t="s">
        <v>92</v>
      </c>
      <c r="C242" s="266"/>
      <c r="D242" s="266"/>
      <c r="E242" s="266"/>
      <c r="F242" s="266"/>
      <c r="G242" s="266"/>
      <c r="H242" s="266"/>
      <c r="I242" s="266"/>
      <c r="J242" s="266"/>
      <c r="K242" s="266"/>
      <c r="L242" s="266"/>
      <c r="M242" s="266"/>
      <c r="N242" s="266"/>
      <c r="O242" s="266"/>
      <c r="P242" s="218">
        <f>COUNTIF(P240:P241,"N/A")</f>
        <v>0</v>
      </c>
      <c r="Q242" s="266"/>
      <c r="R242" s="266"/>
      <c r="S242" s="266"/>
      <c r="T242" s="266"/>
      <c r="U242" s="266"/>
      <c r="V242" s="266"/>
      <c r="W242" s="266"/>
      <c r="X242" s="266"/>
      <c r="Y242" s="266"/>
      <c r="Z242" s="266"/>
    </row>
    <row r="243" spans="1:62" ht="25.5" customHeight="1" x14ac:dyDescent="0.2">
      <c r="B243" s="266" t="s">
        <v>812</v>
      </c>
      <c r="C243" s="266"/>
      <c r="D243" s="266"/>
      <c r="E243" s="266"/>
      <c r="F243" s="266"/>
      <c r="G243" s="266"/>
      <c r="H243" s="266"/>
      <c r="I243" s="266"/>
      <c r="J243" s="266"/>
      <c r="K243" s="266"/>
      <c r="L243" s="266"/>
      <c r="M243" s="266"/>
      <c r="N243" s="266"/>
      <c r="O243" s="266"/>
      <c r="P243" s="218">
        <f>COUNTIFS(G240:G241,"M",P240:P241,"N/A")</f>
        <v>0</v>
      </c>
      <c r="Q243" s="266"/>
      <c r="R243" s="266"/>
      <c r="S243" s="266"/>
      <c r="T243" s="266"/>
      <c r="U243" s="266"/>
      <c r="V243" s="266"/>
      <c r="W243" s="266"/>
      <c r="X243" s="266"/>
      <c r="Y243" s="266"/>
      <c r="Z243" s="266"/>
    </row>
    <row r="244" spans="1:62" ht="25.5" customHeight="1" x14ac:dyDescent="0.2">
      <c r="B244" s="266" t="s">
        <v>813</v>
      </c>
      <c r="C244" s="266"/>
      <c r="D244" s="266"/>
      <c r="E244" s="266"/>
      <c r="F244" s="266"/>
      <c r="G244" s="266"/>
      <c r="H244" s="266"/>
      <c r="I244" s="266"/>
      <c r="J244" s="266"/>
      <c r="K244" s="266"/>
      <c r="L244" s="266"/>
      <c r="M244" s="266"/>
      <c r="N244" s="266"/>
      <c r="O244" s="266"/>
      <c r="P244" s="218">
        <f>COUNTIFS(G240:G241,"M",P240:P241,"1")</f>
        <v>0</v>
      </c>
      <c r="Q244" s="266"/>
      <c r="R244" s="266"/>
      <c r="S244" s="266"/>
      <c r="T244" s="266"/>
      <c r="U244" s="266"/>
      <c r="V244" s="266"/>
      <c r="W244" s="266"/>
      <c r="X244" s="266"/>
      <c r="Y244" s="266"/>
      <c r="Z244" s="266"/>
    </row>
    <row r="245" spans="1:62" s="228" customFormat="1" ht="24.95" customHeight="1" x14ac:dyDescent="0.2">
      <c r="A245" s="18"/>
      <c r="B245" s="266" t="s">
        <v>93</v>
      </c>
      <c r="C245" s="266"/>
      <c r="D245" s="266"/>
      <c r="E245" s="266"/>
      <c r="F245" s="266"/>
      <c r="G245" s="266"/>
      <c r="H245" s="266"/>
      <c r="I245" s="266"/>
      <c r="J245" s="266"/>
      <c r="K245" s="266"/>
      <c r="L245" s="266"/>
      <c r="M245" s="266"/>
      <c r="N245" s="266"/>
      <c r="O245" s="266"/>
      <c r="P245" s="218">
        <f>SUM(P240:P241)</f>
        <v>0</v>
      </c>
      <c r="Q245" s="266"/>
      <c r="R245" s="266"/>
      <c r="S245" s="266"/>
      <c r="T245" s="266"/>
      <c r="U245" s="266"/>
      <c r="V245" s="266"/>
      <c r="W245" s="266"/>
      <c r="X245" s="266"/>
      <c r="Y245" s="266"/>
      <c r="Z245" s="266"/>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9"/>
    </row>
    <row r="246" spans="1:62" ht="20.100000000000001" customHeight="1" x14ac:dyDescent="0.2">
      <c r="B246" s="216">
        <v>2</v>
      </c>
      <c r="C246" s="364" t="s">
        <v>283</v>
      </c>
      <c r="D246" s="365"/>
      <c r="E246" s="365"/>
      <c r="F246" s="365"/>
      <c r="G246" s="365"/>
      <c r="H246" s="365"/>
      <c r="I246" s="365"/>
      <c r="J246" s="365"/>
      <c r="K246" s="365"/>
      <c r="L246" s="365"/>
      <c r="M246" s="365"/>
      <c r="N246" s="365"/>
      <c r="O246" s="366"/>
      <c r="P246" s="8"/>
      <c r="Q246" s="258"/>
      <c r="R246" s="259"/>
      <c r="S246" s="259"/>
      <c r="T246" s="259"/>
      <c r="U246" s="259"/>
      <c r="V246" s="259"/>
      <c r="W246" s="259"/>
      <c r="X246" s="259"/>
      <c r="Y246" s="259"/>
      <c r="Z246" s="260"/>
    </row>
    <row r="247" spans="1:62" ht="18.75" customHeight="1" x14ac:dyDescent="0.2">
      <c r="B247" s="216" t="s">
        <v>284</v>
      </c>
      <c r="C247" s="364" t="s">
        <v>2049</v>
      </c>
      <c r="D247" s="365"/>
      <c r="E247" s="365"/>
      <c r="F247" s="365"/>
      <c r="G247" s="365"/>
      <c r="H247" s="365"/>
      <c r="I247" s="365"/>
      <c r="J247" s="365"/>
      <c r="K247" s="365"/>
      <c r="L247" s="365"/>
      <c r="M247" s="365"/>
      <c r="N247" s="365"/>
      <c r="O247" s="366"/>
      <c r="P247" s="8"/>
      <c r="Q247" s="258"/>
      <c r="R247" s="259"/>
      <c r="S247" s="259"/>
      <c r="T247" s="259"/>
      <c r="U247" s="259"/>
      <c r="V247" s="259"/>
      <c r="W247" s="259"/>
      <c r="X247" s="259"/>
      <c r="Y247" s="259"/>
      <c r="Z247" s="260"/>
    </row>
    <row r="248" spans="1:62" ht="277.5" customHeight="1" x14ac:dyDescent="0.2">
      <c r="B248" s="214" t="s">
        <v>285</v>
      </c>
      <c r="C248" s="361"/>
      <c r="D248" s="362"/>
      <c r="E248" s="362"/>
      <c r="F248" s="362"/>
      <c r="G248" s="244"/>
      <c r="H248" s="265" t="s">
        <v>3474</v>
      </c>
      <c r="I248" s="265"/>
      <c r="J248" s="265"/>
      <c r="K248" s="265"/>
      <c r="L248" s="265"/>
      <c r="M248" s="265"/>
      <c r="N248" s="265"/>
      <c r="O248" s="265"/>
      <c r="P248" s="12"/>
      <c r="Q248" s="258"/>
      <c r="R248" s="259"/>
      <c r="S248" s="259"/>
      <c r="T248" s="259"/>
      <c r="U248" s="259"/>
      <c r="V248" s="259"/>
      <c r="W248" s="259"/>
      <c r="X248" s="259"/>
      <c r="Y248" s="259"/>
      <c r="Z248" s="260"/>
    </row>
    <row r="249" spans="1:62" ht="146.25" customHeight="1" x14ac:dyDescent="0.2">
      <c r="B249" s="211" t="s">
        <v>286</v>
      </c>
      <c r="C249" s="265" t="s">
        <v>287</v>
      </c>
      <c r="D249" s="265"/>
      <c r="E249" s="265"/>
      <c r="F249" s="265"/>
      <c r="G249" s="244"/>
      <c r="H249" s="265" t="s">
        <v>2921</v>
      </c>
      <c r="I249" s="265"/>
      <c r="J249" s="265"/>
      <c r="K249" s="265"/>
      <c r="L249" s="265"/>
      <c r="M249" s="265"/>
      <c r="N249" s="265"/>
      <c r="O249" s="265"/>
      <c r="P249" s="215"/>
      <c r="Q249" s="258"/>
      <c r="R249" s="259"/>
      <c r="S249" s="259"/>
      <c r="T249" s="259"/>
      <c r="U249" s="259"/>
      <c r="V249" s="259"/>
      <c r="W249" s="259"/>
      <c r="X249" s="259"/>
      <c r="Y249" s="259"/>
      <c r="Z249" s="260"/>
    </row>
    <row r="250" spans="1:62" ht="45" customHeight="1" x14ac:dyDescent="0.2">
      <c r="B250" s="211" t="s">
        <v>55</v>
      </c>
      <c r="C250" s="265" t="s">
        <v>288</v>
      </c>
      <c r="D250" s="357"/>
      <c r="E250" s="357"/>
      <c r="F250" s="357"/>
      <c r="G250" s="15"/>
      <c r="H250" s="265" t="s">
        <v>289</v>
      </c>
      <c r="I250" s="265"/>
      <c r="J250" s="265"/>
      <c r="K250" s="265"/>
      <c r="L250" s="265"/>
      <c r="M250" s="265"/>
      <c r="N250" s="265"/>
      <c r="O250" s="265"/>
      <c r="P250" s="218"/>
      <c r="Q250" s="258"/>
      <c r="R250" s="259"/>
      <c r="S250" s="259"/>
      <c r="T250" s="259"/>
      <c r="U250" s="259"/>
      <c r="V250" s="259"/>
      <c r="W250" s="259"/>
      <c r="X250" s="259"/>
      <c r="Y250" s="259"/>
      <c r="Z250" s="260"/>
    </row>
    <row r="251" spans="1:62" ht="75" customHeight="1" x14ac:dyDescent="0.2">
      <c r="B251" s="211" t="s">
        <v>58</v>
      </c>
      <c r="C251" s="265" t="s">
        <v>3379</v>
      </c>
      <c r="D251" s="265"/>
      <c r="E251" s="265"/>
      <c r="F251" s="265"/>
      <c r="G251" s="15"/>
      <c r="H251" s="265" t="s">
        <v>2050</v>
      </c>
      <c r="I251" s="265"/>
      <c r="J251" s="265"/>
      <c r="K251" s="265"/>
      <c r="L251" s="265"/>
      <c r="M251" s="265"/>
      <c r="N251" s="265"/>
      <c r="O251" s="265"/>
      <c r="P251" s="218"/>
      <c r="Q251" s="258"/>
      <c r="R251" s="259"/>
      <c r="S251" s="259"/>
      <c r="T251" s="259"/>
      <c r="U251" s="259"/>
      <c r="V251" s="259"/>
      <c r="W251" s="259"/>
      <c r="X251" s="259"/>
      <c r="Y251" s="259"/>
      <c r="Z251" s="260"/>
    </row>
    <row r="252" spans="1:62" ht="48" customHeight="1" x14ac:dyDescent="0.2">
      <c r="B252" s="211" t="s">
        <v>59</v>
      </c>
      <c r="C252" s="265" t="s">
        <v>290</v>
      </c>
      <c r="D252" s="265"/>
      <c r="E252" s="265"/>
      <c r="F252" s="265"/>
      <c r="G252" s="15" t="s">
        <v>57</v>
      </c>
      <c r="H252" s="265" t="s">
        <v>291</v>
      </c>
      <c r="I252" s="265"/>
      <c r="J252" s="265"/>
      <c r="K252" s="265"/>
      <c r="L252" s="265"/>
      <c r="M252" s="265"/>
      <c r="N252" s="265"/>
      <c r="O252" s="265"/>
      <c r="P252" s="218"/>
      <c r="Q252" s="258"/>
      <c r="R252" s="259"/>
      <c r="S252" s="259"/>
      <c r="T252" s="259"/>
      <c r="U252" s="259"/>
      <c r="V252" s="259"/>
      <c r="W252" s="259"/>
      <c r="X252" s="259"/>
      <c r="Y252" s="259"/>
      <c r="Z252" s="260"/>
    </row>
    <row r="253" spans="1:62" ht="47.25" customHeight="1" x14ac:dyDescent="0.2">
      <c r="B253" s="213" t="s">
        <v>292</v>
      </c>
      <c r="C253" s="265" t="s">
        <v>293</v>
      </c>
      <c r="D253" s="265"/>
      <c r="E253" s="265"/>
      <c r="F253" s="265"/>
      <c r="G253" s="15"/>
      <c r="H253" s="265" t="s">
        <v>294</v>
      </c>
      <c r="I253" s="265"/>
      <c r="J253" s="265"/>
      <c r="K253" s="265"/>
      <c r="L253" s="265"/>
      <c r="M253" s="265"/>
      <c r="N253" s="265"/>
      <c r="O253" s="265"/>
      <c r="P253" s="218"/>
      <c r="Q253" s="258"/>
      <c r="R253" s="259"/>
      <c r="S253" s="259"/>
      <c r="T253" s="259"/>
      <c r="U253" s="259"/>
      <c r="V253" s="259"/>
      <c r="W253" s="259"/>
      <c r="X253" s="259"/>
      <c r="Y253" s="259"/>
      <c r="Z253" s="260"/>
    </row>
    <row r="254" spans="1:62" ht="117" customHeight="1" x14ac:dyDescent="0.2">
      <c r="B254" s="211" t="s">
        <v>295</v>
      </c>
      <c r="C254" s="265" t="s">
        <v>296</v>
      </c>
      <c r="D254" s="265"/>
      <c r="E254" s="265"/>
      <c r="F254" s="265"/>
      <c r="G254" s="15"/>
      <c r="H254" s="265" t="s">
        <v>2922</v>
      </c>
      <c r="I254" s="265"/>
      <c r="J254" s="265"/>
      <c r="K254" s="265"/>
      <c r="L254" s="265"/>
      <c r="M254" s="265"/>
      <c r="N254" s="265"/>
      <c r="O254" s="265"/>
      <c r="P254" s="218"/>
      <c r="Q254" s="258"/>
      <c r="R254" s="259"/>
      <c r="S254" s="259"/>
      <c r="T254" s="259"/>
      <c r="U254" s="259"/>
      <c r="V254" s="259"/>
      <c r="W254" s="259"/>
      <c r="X254" s="259"/>
      <c r="Y254" s="259"/>
      <c r="Z254" s="260"/>
    </row>
    <row r="255" spans="1:62" ht="35.25" customHeight="1" x14ac:dyDescent="0.2">
      <c r="B255" s="211" t="s">
        <v>297</v>
      </c>
      <c r="C255" s="265" t="s">
        <v>298</v>
      </c>
      <c r="D255" s="265"/>
      <c r="E255" s="265"/>
      <c r="F255" s="265"/>
      <c r="G255" s="15"/>
      <c r="H255" s="265" t="s">
        <v>1873</v>
      </c>
      <c r="I255" s="265"/>
      <c r="J255" s="265"/>
      <c r="K255" s="265"/>
      <c r="L255" s="265"/>
      <c r="M255" s="265"/>
      <c r="N255" s="265"/>
      <c r="O255" s="265"/>
      <c r="P255" s="218"/>
      <c r="Q255" s="258"/>
      <c r="R255" s="259"/>
      <c r="S255" s="259"/>
      <c r="T255" s="259"/>
      <c r="U255" s="259"/>
      <c r="V255" s="259"/>
      <c r="W255" s="259"/>
      <c r="X255" s="259"/>
      <c r="Y255" s="259"/>
      <c r="Z255" s="260"/>
    </row>
    <row r="256" spans="1:62" ht="30" customHeight="1" x14ac:dyDescent="0.2">
      <c r="B256" s="211" t="s">
        <v>299</v>
      </c>
      <c r="C256" s="265" t="s">
        <v>300</v>
      </c>
      <c r="D256" s="265"/>
      <c r="E256" s="265"/>
      <c r="F256" s="265"/>
      <c r="G256" s="15" t="s">
        <v>57</v>
      </c>
      <c r="H256" s="265" t="s">
        <v>301</v>
      </c>
      <c r="I256" s="265"/>
      <c r="J256" s="265"/>
      <c r="K256" s="265"/>
      <c r="L256" s="265"/>
      <c r="M256" s="265"/>
      <c r="N256" s="265"/>
      <c r="O256" s="265"/>
      <c r="P256" s="218"/>
      <c r="Q256" s="258"/>
      <c r="R256" s="259"/>
      <c r="S256" s="259"/>
      <c r="T256" s="259"/>
      <c r="U256" s="259"/>
      <c r="V256" s="259"/>
      <c r="W256" s="259"/>
      <c r="X256" s="259"/>
      <c r="Y256" s="259"/>
      <c r="Z256" s="260"/>
    </row>
    <row r="257" spans="1:62" ht="30" customHeight="1" x14ac:dyDescent="0.2">
      <c r="B257" s="211" t="s">
        <v>302</v>
      </c>
      <c r="C257" s="265" t="s">
        <v>303</v>
      </c>
      <c r="D257" s="265"/>
      <c r="E257" s="265"/>
      <c r="F257" s="265"/>
      <c r="G257" s="15" t="s">
        <v>57</v>
      </c>
      <c r="H257" s="265" t="s">
        <v>301</v>
      </c>
      <c r="I257" s="265"/>
      <c r="J257" s="265"/>
      <c r="K257" s="265"/>
      <c r="L257" s="265"/>
      <c r="M257" s="265"/>
      <c r="N257" s="265"/>
      <c r="O257" s="265"/>
      <c r="P257" s="218"/>
      <c r="Q257" s="258"/>
      <c r="R257" s="259"/>
      <c r="S257" s="259"/>
      <c r="T257" s="259"/>
      <c r="U257" s="259"/>
      <c r="V257" s="259"/>
      <c r="W257" s="259"/>
      <c r="X257" s="259"/>
      <c r="Y257" s="259"/>
      <c r="Z257" s="260"/>
    </row>
    <row r="258" spans="1:62" ht="25.5" customHeight="1" x14ac:dyDescent="0.2">
      <c r="B258" s="266" t="s">
        <v>92</v>
      </c>
      <c r="C258" s="266"/>
      <c r="D258" s="266"/>
      <c r="E258" s="266"/>
      <c r="F258" s="266"/>
      <c r="G258" s="266"/>
      <c r="H258" s="266"/>
      <c r="I258" s="266"/>
      <c r="J258" s="266"/>
      <c r="K258" s="266"/>
      <c r="L258" s="266"/>
      <c r="M258" s="266"/>
      <c r="N258" s="266"/>
      <c r="O258" s="266"/>
      <c r="P258" s="218">
        <f>COUNTIF(P248:P257,"N/A")</f>
        <v>0</v>
      </c>
      <c r="Q258" s="266"/>
      <c r="R258" s="266"/>
      <c r="S258" s="266"/>
      <c r="T258" s="266"/>
      <c r="U258" s="266"/>
      <c r="V258" s="266"/>
      <c r="W258" s="266"/>
      <c r="X258" s="266"/>
      <c r="Y258" s="266"/>
      <c r="Z258" s="266"/>
    </row>
    <row r="259" spans="1:62" ht="25.5" customHeight="1" x14ac:dyDescent="0.2">
      <c r="B259" s="266" t="s">
        <v>812</v>
      </c>
      <c r="C259" s="266"/>
      <c r="D259" s="266"/>
      <c r="E259" s="266"/>
      <c r="F259" s="266"/>
      <c r="G259" s="266"/>
      <c r="H259" s="266"/>
      <c r="I259" s="266"/>
      <c r="J259" s="266"/>
      <c r="K259" s="266"/>
      <c r="L259" s="266"/>
      <c r="M259" s="266"/>
      <c r="N259" s="266"/>
      <c r="O259" s="266"/>
      <c r="P259" s="218">
        <f>COUNTIFS(G248:G257,"M",P248:P257,"N/A")</f>
        <v>0</v>
      </c>
      <c r="Q259" s="266"/>
      <c r="R259" s="266"/>
      <c r="S259" s="266"/>
      <c r="T259" s="266"/>
      <c r="U259" s="266"/>
      <c r="V259" s="266"/>
      <c r="W259" s="266"/>
      <c r="X259" s="266"/>
      <c r="Y259" s="266"/>
      <c r="Z259" s="266"/>
    </row>
    <row r="260" spans="1:62" ht="25.5" customHeight="1" x14ac:dyDescent="0.2">
      <c r="B260" s="266" t="s">
        <v>813</v>
      </c>
      <c r="C260" s="266"/>
      <c r="D260" s="266"/>
      <c r="E260" s="266"/>
      <c r="F260" s="266"/>
      <c r="G260" s="266"/>
      <c r="H260" s="266"/>
      <c r="I260" s="266"/>
      <c r="J260" s="266"/>
      <c r="K260" s="266"/>
      <c r="L260" s="266"/>
      <c r="M260" s="266"/>
      <c r="N260" s="266"/>
      <c r="O260" s="266"/>
      <c r="P260" s="218">
        <f>COUNTIFS(G248:G257,"M",P248:P257,"1")</f>
        <v>0</v>
      </c>
      <c r="Q260" s="266"/>
      <c r="R260" s="266"/>
      <c r="S260" s="266"/>
      <c r="T260" s="266"/>
      <c r="U260" s="266"/>
      <c r="V260" s="266"/>
      <c r="W260" s="266"/>
      <c r="X260" s="266"/>
      <c r="Y260" s="266"/>
      <c r="Z260" s="266"/>
    </row>
    <row r="261" spans="1:62" s="228" customFormat="1" ht="24.95" customHeight="1" x14ac:dyDescent="0.2">
      <c r="A261" s="18"/>
      <c r="B261" s="266" t="s">
        <v>93</v>
      </c>
      <c r="C261" s="266"/>
      <c r="D261" s="266"/>
      <c r="E261" s="266"/>
      <c r="F261" s="266"/>
      <c r="G261" s="266"/>
      <c r="H261" s="266"/>
      <c r="I261" s="266"/>
      <c r="J261" s="266"/>
      <c r="K261" s="266"/>
      <c r="L261" s="266"/>
      <c r="M261" s="266"/>
      <c r="N261" s="266"/>
      <c r="O261" s="266"/>
      <c r="P261" s="218">
        <f>SUM(P250:P257)</f>
        <v>0</v>
      </c>
      <c r="Q261" s="266"/>
      <c r="R261" s="266"/>
      <c r="S261" s="266"/>
      <c r="T261" s="266"/>
      <c r="U261" s="266"/>
      <c r="V261" s="266"/>
      <c r="W261" s="266"/>
      <c r="X261" s="266"/>
      <c r="Y261" s="266"/>
      <c r="Z261" s="266"/>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9"/>
    </row>
    <row r="262" spans="1:62" ht="20.100000000000001" customHeight="1" x14ac:dyDescent="0.2">
      <c r="B262" s="216" t="s">
        <v>304</v>
      </c>
      <c r="C262" s="364" t="s">
        <v>305</v>
      </c>
      <c r="D262" s="365"/>
      <c r="E262" s="365"/>
      <c r="F262" s="365"/>
      <c r="G262" s="365"/>
      <c r="H262" s="365"/>
      <c r="I262" s="365"/>
      <c r="J262" s="365"/>
      <c r="K262" s="365"/>
      <c r="L262" s="365"/>
      <c r="M262" s="365"/>
      <c r="N262" s="365"/>
      <c r="O262" s="366"/>
      <c r="P262" s="8"/>
      <c r="Q262" s="258"/>
      <c r="R262" s="259"/>
      <c r="S262" s="259"/>
      <c r="T262" s="259"/>
      <c r="U262" s="259"/>
      <c r="V262" s="259"/>
      <c r="W262" s="259"/>
      <c r="X262" s="259"/>
      <c r="Y262" s="259"/>
      <c r="Z262" s="260"/>
    </row>
    <row r="263" spans="1:62" ht="20.100000000000001" customHeight="1" x14ac:dyDescent="0.2">
      <c r="B263" s="216" t="s">
        <v>306</v>
      </c>
      <c r="C263" s="364" t="s">
        <v>36</v>
      </c>
      <c r="D263" s="365"/>
      <c r="E263" s="365"/>
      <c r="F263" s="365"/>
      <c r="G263" s="365"/>
      <c r="H263" s="365"/>
      <c r="I263" s="365"/>
      <c r="J263" s="365"/>
      <c r="K263" s="365"/>
      <c r="L263" s="365"/>
      <c r="M263" s="365"/>
      <c r="N263" s="365"/>
      <c r="O263" s="366"/>
      <c r="P263" s="8"/>
      <c r="Q263" s="258"/>
      <c r="R263" s="259"/>
      <c r="S263" s="259"/>
      <c r="T263" s="259"/>
      <c r="U263" s="259"/>
      <c r="V263" s="259"/>
      <c r="W263" s="259"/>
      <c r="X263" s="259"/>
      <c r="Y263" s="259"/>
      <c r="Z263" s="260"/>
    </row>
    <row r="264" spans="1:62" ht="126.75" customHeight="1" x14ac:dyDescent="0.2">
      <c r="B264" s="211" t="s">
        <v>307</v>
      </c>
      <c r="C264" s="265" t="s">
        <v>308</v>
      </c>
      <c r="D264" s="265"/>
      <c r="E264" s="265"/>
      <c r="F264" s="265"/>
      <c r="G264" s="15"/>
      <c r="H264" s="265" t="s">
        <v>2923</v>
      </c>
      <c r="I264" s="265"/>
      <c r="J264" s="265"/>
      <c r="K264" s="265"/>
      <c r="L264" s="265"/>
      <c r="M264" s="265"/>
      <c r="N264" s="265"/>
      <c r="O264" s="265"/>
      <c r="P264" s="218"/>
      <c r="Q264" s="258"/>
      <c r="R264" s="259"/>
      <c r="S264" s="259"/>
      <c r="T264" s="259"/>
      <c r="U264" s="259"/>
      <c r="V264" s="259"/>
      <c r="W264" s="259"/>
      <c r="X264" s="259"/>
      <c r="Y264" s="259"/>
      <c r="Z264" s="260"/>
    </row>
    <row r="265" spans="1:62" ht="60" customHeight="1" x14ac:dyDescent="0.2">
      <c r="B265" s="211" t="s">
        <v>309</v>
      </c>
      <c r="C265" s="265" t="s">
        <v>310</v>
      </c>
      <c r="D265" s="265"/>
      <c r="E265" s="265"/>
      <c r="F265" s="265"/>
      <c r="G265" s="15" t="s">
        <v>57</v>
      </c>
      <c r="H265" s="265" t="s">
        <v>311</v>
      </c>
      <c r="I265" s="265"/>
      <c r="J265" s="265"/>
      <c r="K265" s="265"/>
      <c r="L265" s="265"/>
      <c r="M265" s="265"/>
      <c r="N265" s="265"/>
      <c r="O265" s="265"/>
      <c r="P265" s="218"/>
      <c r="Q265" s="258"/>
      <c r="R265" s="259"/>
      <c r="S265" s="259"/>
      <c r="T265" s="259"/>
      <c r="U265" s="259"/>
      <c r="V265" s="259"/>
      <c r="W265" s="259"/>
      <c r="X265" s="259"/>
      <c r="Y265" s="259"/>
      <c r="Z265" s="260"/>
    </row>
    <row r="266" spans="1:62" ht="45" customHeight="1" x14ac:dyDescent="0.2">
      <c r="B266" s="211" t="s">
        <v>312</v>
      </c>
      <c r="C266" s="265" t="s">
        <v>313</v>
      </c>
      <c r="D266" s="265"/>
      <c r="E266" s="265"/>
      <c r="F266" s="265"/>
      <c r="G266" s="15"/>
      <c r="H266" s="265" t="s">
        <v>2924</v>
      </c>
      <c r="I266" s="265"/>
      <c r="J266" s="265"/>
      <c r="K266" s="265"/>
      <c r="L266" s="265"/>
      <c r="M266" s="265"/>
      <c r="N266" s="265"/>
      <c r="O266" s="265"/>
      <c r="P266" s="218"/>
      <c r="Q266" s="258"/>
      <c r="R266" s="259"/>
      <c r="S266" s="259"/>
      <c r="T266" s="259"/>
      <c r="U266" s="259"/>
      <c r="V266" s="259"/>
      <c r="W266" s="259"/>
      <c r="X266" s="259"/>
      <c r="Y266" s="259"/>
      <c r="Z266" s="260"/>
    </row>
    <row r="267" spans="1:62" ht="33.75" customHeight="1" x14ac:dyDescent="0.2">
      <c r="B267" s="211" t="s">
        <v>314</v>
      </c>
      <c r="C267" s="265" t="s">
        <v>315</v>
      </c>
      <c r="D267" s="265"/>
      <c r="E267" s="265"/>
      <c r="F267" s="265"/>
      <c r="G267" s="15" t="s">
        <v>57</v>
      </c>
      <c r="H267" s="265" t="s">
        <v>1889</v>
      </c>
      <c r="I267" s="265"/>
      <c r="J267" s="265"/>
      <c r="K267" s="265"/>
      <c r="L267" s="265"/>
      <c r="M267" s="265"/>
      <c r="N267" s="265"/>
      <c r="O267" s="265"/>
      <c r="P267" s="218"/>
      <c r="Q267" s="258"/>
      <c r="R267" s="259"/>
      <c r="S267" s="259"/>
      <c r="T267" s="259"/>
      <c r="U267" s="259"/>
      <c r="V267" s="259"/>
      <c r="W267" s="259"/>
      <c r="X267" s="259"/>
      <c r="Y267" s="259"/>
      <c r="Z267" s="260"/>
    </row>
    <row r="268" spans="1:62" ht="25.5" customHeight="1" x14ac:dyDescent="0.2">
      <c r="B268" s="266" t="s">
        <v>92</v>
      </c>
      <c r="C268" s="266"/>
      <c r="D268" s="266"/>
      <c r="E268" s="266"/>
      <c r="F268" s="266"/>
      <c r="G268" s="266"/>
      <c r="H268" s="266"/>
      <c r="I268" s="266"/>
      <c r="J268" s="266"/>
      <c r="K268" s="266"/>
      <c r="L268" s="266"/>
      <c r="M268" s="266"/>
      <c r="N268" s="266"/>
      <c r="O268" s="266"/>
      <c r="P268" s="218">
        <f>COUNTIF(P264:P267,"N/A")</f>
        <v>0</v>
      </c>
      <c r="Q268" s="266"/>
      <c r="R268" s="266"/>
      <c r="S268" s="266"/>
      <c r="T268" s="266"/>
      <c r="U268" s="266"/>
      <c r="V268" s="266"/>
      <c r="W268" s="266"/>
      <c r="X268" s="266"/>
      <c r="Y268" s="266"/>
      <c r="Z268" s="266"/>
    </row>
    <row r="269" spans="1:62" ht="25.5" customHeight="1" x14ac:dyDescent="0.2">
      <c r="B269" s="266" t="s">
        <v>812</v>
      </c>
      <c r="C269" s="266"/>
      <c r="D269" s="266"/>
      <c r="E269" s="266"/>
      <c r="F269" s="266"/>
      <c r="G269" s="266"/>
      <c r="H269" s="266"/>
      <c r="I269" s="266"/>
      <c r="J269" s="266"/>
      <c r="K269" s="266"/>
      <c r="L269" s="266"/>
      <c r="M269" s="266"/>
      <c r="N269" s="266"/>
      <c r="O269" s="266"/>
      <c r="P269" s="218">
        <f>COUNTIFS(G264:G267,"M",P264:P267,"N/A")</f>
        <v>0</v>
      </c>
      <c r="Q269" s="266"/>
      <c r="R269" s="266"/>
      <c r="S269" s="266"/>
      <c r="T269" s="266"/>
      <c r="U269" s="266"/>
      <c r="V269" s="266"/>
      <c r="W269" s="266"/>
      <c r="X269" s="266"/>
      <c r="Y269" s="266"/>
      <c r="Z269" s="266"/>
    </row>
    <row r="270" spans="1:62" ht="25.5" customHeight="1" x14ac:dyDescent="0.2">
      <c r="B270" s="266" t="s">
        <v>814</v>
      </c>
      <c r="C270" s="266"/>
      <c r="D270" s="266"/>
      <c r="E270" s="266"/>
      <c r="F270" s="266"/>
      <c r="G270" s="266"/>
      <c r="H270" s="266"/>
      <c r="I270" s="266"/>
      <c r="J270" s="266"/>
      <c r="K270" s="266"/>
      <c r="L270" s="266"/>
      <c r="M270" s="266"/>
      <c r="N270" s="266"/>
      <c r="O270" s="266"/>
      <c r="P270" s="218">
        <f>COUNTIFS(G264:G267,"M",P264:P267,"1")</f>
        <v>0</v>
      </c>
      <c r="Q270" s="266"/>
      <c r="R270" s="266"/>
      <c r="S270" s="266"/>
      <c r="T270" s="266"/>
      <c r="U270" s="266"/>
      <c r="V270" s="266"/>
      <c r="W270" s="266"/>
      <c r="X270" s="266"/>
      <c r="Y270" s="266"/>
      <c r="Z270" s="266"/>
    </row>
    <row r="271" spans="1:62" s="228" customFormat="1" ht="24.95" customHeight="1" x14ac:dyDescent="0.2">
      <c r="A271" s="18"/>
      <c r="B271" s="266" t="s">
        <v>93</v>
      </c>
      <c r="C271" s="266"/>
      <c r="D271" s="266"/>
      <c r="E271" s="266"/>
      <c r="F271" s="266"/>
      <c r="G271" s="266"/>
      <c r="H271" s="266"/>
      <c r="I271" s="266"/>
      <c r="J271" s="266"/>
      <c r="K271" s="266"/>
      <c r="L271" s="266"/>
      <c r="M271" s="266"/>
      <c r="N271" s="266"/>
      <c r="O271" s="266"/>
      <c r="P271" s="218">
        <f>SUM(P264:P267)</f>
        <v>0</v>
      </c>
      <c r="Q271" s="266"/>
      <c r="R271" s="266"/>
      <c r="S271" s="266"/>
      <c r="T271" s="266"/>
      <c r="U271" s="266"/>
      <c r="V271" s="266"/>
      <c r="W271" s="266"/>
      <c r="X271" s="266"/>
      <c r="Y271" s="266"/>
      <c r="Z271" s="266"/>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9"/>
    </row>
    <row r="272" spans="1:62" ht="18.75" customHeight="1" x14ac:dyDescent="0.2">
      <c r="B272" s="216" t="s">
        <v>316</v>
      </c>
      <c r="C272" s="364" t="s">
        <v>2925</v>
      </c>
      <c r="D272" s="365"/>
      <c r="E272" s="365"/>
      <c r="F272" s="365"/>
      <c r="G272" s="365"/>
      <c r="H272" s="365"/>
      <c r="I272" s="365"/>
      <c r="J272" s="365"/>
      <c r="K272" s="365"/>
      <c r="L272" s="365"/>
      <c r="M272" s="365"/>
      <c r="N272" s="365"/>
      <c r="O272" s="366"/>
      <c r="P272" s="8"/>
      <c r="Q272" s="258"/>
      <c r="R272" s="259"/>
      <c r="S272" s="259"/>
      <c r="T272" s="259"/>
      <c r="U272" s="259"/>
      <c r="V272" s="259"/>
      <c r="W272" s="259"/>
      <c r="X272" s="259"/>
      <c r="Y272" s="259"/>
      <c r="Z272" s="260"/>
    </row>
    <row r="273" spans="2:26" ht="45.75" customHeight="1" x14ac:dyDescent="0.2">
      <c r="B273" s="210"/>
      <c r="C273" s="381"/>
      <c r="D273" s="381"/>
      <c r="E273" s="381"/>
      <c r="F273" s="381"/>
      <c r="G273" s="29"/>
      <c r="H273" s="265" t="s">
        <v>3475</v>
      </c>
      <c r="I273" s="265"/>
      <c r="J273" s="265"/>
      <c r="K273" s="265"/>
      <c r="L273" s="265"/>
      <c r="M273" s="265"/>
      <c r="N273" s="265"/>
      <c r="O273" s="265"/>
      <c r="P273" s="29"/>
      <c r="Q273" s="258"/>
      <c r="R273" s="259"/>
      <c r="S273" s="259"/>
      <c r="T273" s="259"/>
      <c r="U273" s="259"/>
      <c r="V273" s="259"/>
      <c r="W273" s="259"/>
      <c r="X273" s="259"/>
      <c r="Y273" s="259"/>
      <c r="Z273" s="260"/>
    </row>
    <row r="274" spans="2:26" ht="72.75" customHeight="1" x14ac:dyDescent="0.2">
      <c r="B274" s="211" t="s">
        <v>317</v>
      </c>
      <c r="C274" s="265" t="s">
        <v>2044</v>
      </c>
      <c r="D274" s="265"/>
      <c r="E274" s="265"/>
      <c r="F274" s="265"/>
      <c r="G274" s="15" t="s">
        <v>57</v>
      </c>
      <c r="H274" s="265" t="s">
        <v>318</v>
      </c>
      <c r="I274" s="265"/>
      <c r="J274" s="265"/>
      <c r="K274" s="265"/>
      <c r="L274" s="265"/>
      <c r="M274" s="265"/>
      <c r="N274" s="265"/>
      <c r="O274" s="265"/>
      <c r="P274" s="218"/>
      <c r="Q274" s="258"/>
      <c r="R274" s="259"/>
      <c r="S274" s="259"/>
      <c r="T274" s="259"/>
      <c r="U274" s="259"/>
      <c r="V274" s="259"/>
      <c r="W274" s="259"/>
      <c r="X274" s="259"/>
      <c r="Y274" s="259"/>
      <c r="Z274" s="260"/>
    </row>
    <row r="275" spans="2:26" ht="19.5" customHeight="1" x14ac:dyDescent="0.2">
      <c r="B275" s="211" t="s">
        <v>319</v>
      </c>
      <c r="C275" s="265" t="s">
        <v>320</v>
      </c>
      <c r="D275" s="265"/>
      <c r="E275" s="265"/>
      <c r="F275" s="265"/>
      <c r="G275" s="29"/>
      <c r="H275" s="376"/>
      <c r="I275" s="376"/>
      <c r="J275" s="376"/>
      <c r="K275" s="376"/>
      <c r="L275" s="376"/>
      <c r="M275" s="376"/>
      <c r="N275" s="376"/>
      <c r="O275" s="376"/>
      <c r="P275" s="67"/>
      <c r="Q275" s="258"/>
      <c r="R275" s="259"/>
      <c r="S275" s="259"/>
      <c r="T275" s="259"/>
      <c r="U275" s="259"/>
      <c r="V275" s="259"/>
      <c r="W275" s="259"/>
      <c r="X275" s="259"/>
      <c r="Y275" s="259"/>
      <c r="Z275" s="260"/>
    </row>
    <row r="276" spans="2:26" ht="19.5" customHeight="1" x14ac:dyDescent="0.2">
      <c r="B276" s="211" t="s">
        <v>55</v>
      </c>
      <c r="C276" s="265" t="s">
        <v>321</v>
      </c>
      <c r="D276" s="265"/>
      <c r="E276" s="265"/>
      <c r="F276" s="265"/>
      <c r="G276" s="15"/>
      <c r="H276" s="265" t="s">
        <v>322</v>
      </c>
      <c r="I276" s="265"/>
      <c r="J276" s="265"/>
      <c r="K276" s="265"/>
      <c r="L276" s="265"/>
      <c r="M276" s="265"/>
      <c r="N276" s="265"/>
      <c r="O276" s="265"/>
      <c r="P276" s="218"/>
      <c r="Q276" s="258"/>
      <c r="R276" s="259"/>
      <c r="S276" s="259"/>
      <c r="T276" s="259"/>
      <c r="U276" s="259"/>
      <c r="V276" s="259"/>
      <c r="W276" s="259"/>
      <c r="X276" s="259"/>
      <c r="Y276" s="259"/>
      <c r="Z276" s="260"/>
    </row>
    <row r="277" spans="2:26" ht="35.25" customHeight="1" x14ac:dyDescent="0.2">
      <c r="B277" s="211" t="s">
        <v>58</v>
      </c>
      <c r="C277" s="265" t="s">
        <v>323</v>
      </c>
      <c r="D277" s="265"/>
      <c r="E277" s="265"/>
      <c r="F277" s="265"/>
      <c r="G277" s="15"/>
      <c r="H277" s="265" t="s">
        <v>3476</v>
      </c>
      <c r="I277" s="265"/>
      <c r="J277" s="265"/>
      <c r="K277" s="265"/>
      <c r="L277" s="265"/>
      <c r="M277" s="265"/>
      <c r="N277" s="265"/>
      <c r="O277" s="265"/>
      <c r="P277" s="218"/>
      <c r="Q277" s="258"/>
      <c r="R277" s="259"/>
      <c r="S277" s="259"/>
      <c r="T277" s="259"/>
      <c r="U277" s="259"/>
      <c r="V277" s="259"/>
      <c r="W277" s="259"/>
      <c r="X277" s="259"/>
      <c r="Y277" s="259"/>
      <c r="Z277" s="260"/>
    </row>
    <row r="278" spans="2:26" ht="30.75" customHeight="1" x14ac:dyDescent="0.2">
      <c r="B278" s="211" t="s">
        <v>59</v>
      </c>
      <c r="C278" s="265" t="s">
        <v>324</v>
      </c>
      <c r="D278" s="265"/>
      <c r="E278" s="265"/>
      <c r="F278" s="265"/>
      <c r="G278" s="15"/>
      <c r="H278" s="265" t="s">
        <v>325</v>
      </c>
      <c r="I278" s="265"/>
      <c r="J278" s="265"/>
      <c r="K278" s="265"/>
      <c r="L278" s="265"/>
      <c r="M278" s="265"/>
      <c r="N278" s="265"/>
      <c r="O278" s="265"/>
      <c r="P278" s="218"/>
      <c r="Q278" s="258"/>
      <c r="R278" s="259"/>
      <c r="S278" s="259"/>
      <c r="T278" s="259"/>
      <c r="U278" s="259"/>
      <c r="V278" s="259"/>
      <c r="W278" s="259"/>
      <c r="X278" s="259"/>
      <c r="Y278" s="259"/>
      <c r="Z278" s="260"/>
    </row>
    <row r="279" spans="2:26" ht="30" customHeight="1" x14ac:dyDescent="0.2">
      <c r="B279" s="211" t="s">
        <v>61</v>
      </c>
      <c r="C279" s="265" t="s">
        <v>326</v>
      </c>
      <c r="D279" s="265"/>
      <c r="E279" s="265"/>
      <c r="F279" s="265"/>
      <c r="G279" s="15"/>
      <c r="H279" s="265" t="s">
        <v>2789</v>
      </c>
      <c r="I279" s="265"/>
      <c r="J279" s="265"/>
      <c r="K279" s="265"/>
      <c r="L279" s="265"/>
      <c r="M279" s="265"/>
      <c r="N279" s="265"/>
      <c r="O279" s="265"/>
      <c r="P279" s="218"/>
      <c r="Q279" s="258"/>
      <c r="R279" s="259"/>
      <c r="S279" s="259"/>
      <c r="T279" s="259"/>
      <c r="U279" s="259"/>
      <c r="V279" s="259"/>
      <c r="W279" s="259"/>
      <c r="X279" s="259"/>
      <c r="Y279" s="259"/>
      <c r="Z279" s="260"/>
    </row>
    <row r="280" spans="2:26" ht="30" customHeight="1" x14ac:dyDescent="0.2">
      <c r="B280" s="211" t="s">
        <v>63</v>
      </c>
      <c r="C280" s="265" t="s">
        <v>327</v>
      </c>
      <c r="D280" s="265"/>
      <c r="E280" s="265"/>
      <c r="F280" s="265"/>
      <c r="G280" s="15"/>
      <c r="H280" s="265" t="s">
        <v>328</v>
      </c>
      <c r="I280" s="265"/>
      <c r="J280" s="265"/>
      <c r="K280" s="265"/>
      <c r="L280" s="265"/>
      <c r="M280" s="265"/>
      <c r="N280" s="265"/>
      <c r="O280" s="265"/>
      <c r="P280" s="218"/>
      <c r="Q280" s="258"/>
      <c r="R280" s="259"/>
      <c r="S280" s="259"/>
      <c r="T280" s="259"/>
      <c r="U280" s="259"/>
      <c r="V280" s="259"/>
      <c r="W280" s="259"/>
      <c r="X280" s="259"/>
      <c r="Y280" s="259"/>
      <c r="Z280" s="260"/>
    </row>
    <row r="281" spans="2:26" ht="61.5" customHeight="1" x14ac:dyDescent="0.2">
      <c r="B281" s="211" t="s">
        <v>65</v>
      </c>
      <c r="C281" s="265" t="s">
        <v>2790</v>
      </c>
      <c r="D281" s="265"/>
      <c r="E281" s="265"/>
      <c r="F281" s="265"/>
      <c r="G281" s="15"/>
      <c r="H281" s="265" t="s">
        <v>3477</v>
      </c>
      <c r="I281" s="265"/>
      <c r="J281" s="265"/>
      <c r="K281" s="265"/>
      <c r="L281" s="265"/>
      <c r="M281" s="265"/>
      <c r="N281" s="265"/>
      <c r="O281" s="265"/>
      <c r="P281" s="218"/>
      <c r="Q281" s="258"/>
      <c r="R281" s="259"/>
      <c r="S281" s="259"/>
      <c r="T281" s="259"/>
      <c r="U281" s="259"/>
      <c r="V281" s="259"/>
      <c r="W281" s="259"/>
      <c r="X281" s="259"/>
      <c r="Y281" s="259"/>
      <c r="Z281" s="260"/>
    </row>
    <row r="282" spans="2:26" ht="47.25" customHeight="1" x14ac:dyDescent="0.2">
      <c r="B282" s="211" t="s">
        <v>329</v>
      </c>
      <c r="C282" s="265" t="s">
        <v>330</v>
      </c>
      <c r="D282" s="265"/>
      <c r="E282" s="265"/>
      <c r="F282" s="265"/>
      <c r="G282" s="15" t="s">
        <v>57</v>
      </c>
      <c r="H282" s="265" t="s">
        <v>2927</v>
      </c>
      <c r="I282" s="265"/>
      <c r="J282" s="265"/>
      <c r="K282" s="265"/>
      <c r="L282" s="265"/>
      <c r="M282" s="265"/>
      <c r="N282" s="265"/>
      <c r="O282" s="265"/>
      <c r="P282" s="218"/>
      <c r="Q282" s="258"/>
      <c r="R282" s="259"/>
      <c r="S282" s="259"/>
      <c r="T282" s="259"/>
      <c r="U282" s="259"/>
      <c r="V282" s="259"/>
      <c r="W282" s="259"/>
      <c r="X282" s="259"/>
      <c r="Y282" s="259"/>
      <c r="Z282" s="260"/>
    </row>
    <row r="283" spans="2:26" ht="174.75" customHeight="1" x14ac:dyDescent="0.2">
      <c r="B283" s="211" t="s">
        <v>331</v>
      </c>
      <c r="C283" s="265" t="s">
        <v>2045</v>
      </c>
      <c r="D283" s="265"/>
      <c r="E283" s="265"/>
      <c r="F283" s="265"/>
      <c r="G283" s="15"/>
      <c r="H283" s="265" t="s">
        <v>3478</v>
      </c>
      <c r="I283" s="265"/>
      <c r="J283" s="265"/>
      <c r="K283" s="265"/>
      <c r="L283" s="265"/>
      <c r="M283" s="265"/>
      <c r="N283" s="265"/>
      <c r="O283" s="265"/>
      <c r="P283" s="218"/>
      <c r="Q283" s="258"/>
      <c r="R283" s="259"/>
      <c r="S283" s="259"/>
      <c r="T283" s="259"/>
      <c r="U283" s="259"/>
      <c r="V283" s="259"/>
      <c r="W283" s="259"/>
      <c r="X283" s="259"/>
      <c r="Y283" s="259"/>
      <c r="Z283" s="260"/>
    </row>
    <row r="284" spans="2:26" ht="30" customHeight="1" x14ac:dyDescent="0.2">
      <c r="B284" s="211" t="s">
        <v>332</v>
      </c>
      <c r="C284" s="265" t="s">
        <v>1890</v>
      </c>
      <c r="D284" s="265"/>
      <c r="E284" s="265"/>
      <c r="F284" s="265"/>
      <c r="G284" s="15"/>
      <c r="H284" s="265" t="s">
        <v>333</v>
      </c>
      <c r="I284" s="265"/>
      <c r="J284" s="265"/>
      <c r="K284" s="265"/>
      <c r="L284" s="265"/>
      <c r="M284" s="265"/>
      <c r="N284" s="265"/>
      <c r="O284" s="265"/>
      <c r="P284" s="218"/>
      <c r="Q284" s="258"/>
      <c r="R284" s="259"/>
      <c r="S284" s="259"/>
      <c r="T284" s="259"/>
      <c r="U284" s="259"/>
      <c r="V284" s="259"/>
      <c r="W284" s="259"/>
      <c r="X284" s="259"/>
      <c r="Y284" s="259"/>
      <c r="Z284" s="260"/>
    </row>
    <row r="285" spans="2:26" ht="30" customHeight="1" x14ac:dyDescent="0.2">
      <c r="B285" s="211" t="s">
        <v>334</v>
      </c>
      <c r="C285" s="265" t="s">
        <v>335</v>
      </c>
      <c r="D285" s="265"/>
      <c r="E285" s="265"/>
      <c r="F285" s="265"/>
      <c r="G285" s="15" t="s">
        <v>57</v>
      </c>
      <c r="H285" s="265" t="s">
        <v>2793</v>
      </c>
      <c r="I285" s="265"/>
      <c r="J285" s="265"/>
      <c r="K285" s="265"/>
      <c r="L285" s="265"/>
      <c r="M285" s="265"/>
      <c r="N285" s="265"/>
      <c r="O285" s="265"/>
      <c r="P285" s="218"/>
      <c r="Q285" s="258"/>
      <c r="R285" s="259"/>
      <c r="S285" s="259"/>
      <c r="T285" s="259"/>
      <c r="U285" s="259"/>
      <c r="V285" s="259"/>
      <c r="W285" s="259"/>
      <c r="X285" s="259"/>
      <c r="Y285" s="259"/>
      <c r="Z285" s="260"/>
    </row>
    <row r="286" spans="2:26" ht="30" customHeight="1" x14ac:dyDescent="0.2">
      <c r="B286" s="211" t="s">
        <v>336</v>
      </c>
      <c r="C286" s="265" t="s">
        <v>337</v>
      </c>
      <c r="D286" s="265"/>
      <c r="E286" s="265"/>
      <c r="F286" s="265"/>
      <c r="G286" s="15" t="s">
        <v>57</v>
      </c>
      <c r="H286" s="265" t="s">
        <v>2785</v>
      </c>
      <c r="I286" s="265"/>
      <c r="J286" s="265"/>
      <c r="K286" s="265"/>
      <c r="L286" s="265"/>
      <c r="M286" s="265"/>
      <c r="N286" s="265"/>
      <c r="O286" s="265"/>
      <c r="P286" s="218"/>
      <c r="Q286" s="258"/>
      <c r="R286" s="259"/>
      <c r="S286" s="259"/>
      <c r="T286" s="259"/>
      <c r="U286" s="259"/>
      <c r="V286" s="259"/>
      <c r="W286" s="259"/>
      <c r="X286" s="259"/>
      <c r="Y286" s="259"/>
      <c r="Z286" s="260"/>
    </row>
    <row r="287" spans="2:26" ht="30" customHeight="1" x14ac:dyDescent="0.2">
      <c r="B287" s="211" t="s">
        <v>338</v>
      </c>
      <c r="C287" s="265" t="s">
        <v>339</v>
      </c>
      <c r="D287" s="265"/>
      <c r="E287" s="265"/>
      <c r="F287" s="265"/>
      <c r="G287" s="15"/>
      <c r="H287" s="265" t="s">
        <v>1891</v>
      </c>
      <c r="I287" s="265"/>
      <c r="J287" s="265"/>
      <c r="K287" s="265"/>
      <c r="L287" s="265"/>
      <c r="M287" s="265"/>
      <c r="N287" s="265"/>
      <c r="O287" s="265"/>
      <c r="P287" s="218"/>
      <c r="Q287" s="258"/>
      <c r="R287" s="259"/>
      <c r="S287" s="259"/>
      <c r="T287" s="259"/>
      <c r="U287" s="259"/>
      <c r="V287" s="259"/>
      <c r="W287" s="259"/>
      <c r="X287" s="259"/>
      <c r="Y287" s="259"/>
      <c r="Z287" s="260"/>
    </row>
    <row r="288" spans="2:26" ht="25.5" customHeight="1" x14ac:dyDescent="0.2">
      <c r="B288" s="266" t="s">
        <v>92</v>
      </c>
      <c r="C288" s="266"/>
      <c r="D288" s="266"/>
      <c r="E288" s="266"/>
      <c r="F288" s="266"/>
      <c r="G288" s="266"/>
      <c r="H288" s="266"/>
      <c r="I288" s="266"/>
      <c r="J288" s="266"/>
      <c r="K288" s="266"/>
      <c r="L288" s="266"/>
      <c r="M288" s="266"/>
      <c r="N288" s="266"/>
      <c r="O288" s="266"/>
      <c r="P288" s="218">
        <f>COUNTIF(P274:P287,"N/A")</f>
        <v>0</v>
      </c>
      <c r="Q288" s="266"/>
      <c r="R288" s="266"/>
      <c r="S288" s="266"/>
      <c r="T288" s="266"/>
      <c r="U288" s="266"/>
      <c r="V288" s="266"/>
      <c r="W288" s="266"/>
      <c r="X288" s="266"/>
      <c r="Y288" s="266"/>
      <c r="Z288" s="266"/>
    </row>
    <row r="289" spans="1:62" ht="25.5" customHeight="1" x14ac:dyDescent="0.2">
      <c r="B289" s="266" t="s">
        <v>812</v>
      </c>
      <c r="C289" s="266"/>
      <c r="D289" s="266"/>
      <c r="E289" s="266"/>
      <c r="F289" s="266"/>
      <c r="G289" s="266"/>
      <c r="H289" s="266"/>
      <c r="I289" s="266"/>
      <c r="J289" s="266"/>
      <c r="K289" s="266"/>
      <c r="L289" s="266"/>
      <c r="M289" s="266"/>
      <c r="N289" s="266"/>
      <c r="O289" s="266"/>
      <c r="P289" s="218">
        <f>COUNTIFS(G274:G287,"M",P274:P287,"N/A")</f>
        <v>0</v>
      </c>
      <c r="Q289" s="266"/>
      <c r="R289" s="266"/>
      <c r="S289" s="266"/>
      <c r="T289" s="266"/>
      <c r="U289" s="266"/>
      <c r="V289" s="266"/>
      <c r="W289" s="266"/>
      <c r="X289" s="266"/>
      <c r="Y289" s="266"/>
      <c r="Z289" s="266"/>
    </row>
    <row r="290" spans="1:62" ht="25.5" customHeight="1" x14ac:dyDescent="0.2">
      <c r="B290" s="266" t="s">
        <v>813</v>
      </c>
      <c r="C290" s="266"/>
      <c r="D290" s="266"/>
      <c r="E290" s="266"/>
      <c r="F290" s="266"/>
      <c r="G290" s="266"/>
      <c r="H290" s="266"/>
      <c r="I290" s="266"/>
      <c r="J290" s="266"/>
      <c r="K290" s="266"/>
      <c r="L290" s="266"/>
      <c r="M290" s="266"/>
      <c r="N290" s="266"/>
      <c r="O290" s="266"/>
      <c r="P290" s="218">
        <f>COUNTIFS(G274:G287,"M",P274:P287,"1")</f>
        <v>0</v>
      </c>
      <c r="Q290" s="266"/>
      <c r="R290" s="266"/>
      <c r="S290" s="266"/>
      <c r="T290" s="266"/>
      <c r="U290" s="266"/>
      <c r="V290" s="266"/>
      <c r="W290" s="266"/>
      <c r="X290" s="266"/>
      <c r="Y290" s="266"/>
      <c r="Z290" s="266"/>
    </row>
    <row r="291" spans="1:62" s="228" customFormat="1" ht="24.95" customHeight="1" x14ac:dyDescent="0.2">
      <c r="A291" s="18"/>
      <c r="B291" s="266" t="s">
        <v>93</v>
      </c>
      <c r="C291" s="266"/>
      <c r="D291" s="266"/>
      <c r="E291" s="266"/>
      <c r="F291" s="266"/>
      <c r="G291" s="266"/>
      <c r="H291" s="266"/>
      <c r="I291" s="266"/>
      <c r="J291" s="266"/>
      <c r="K291" s="266"/>
      <c r="L291" s="266"/>
      <c r="M291" s="266"/>
      <c r="N291" s="266"/>
      <c r="O291" s="266"/>
      <c r="P291" s="218">
        <f>SUM(P273:P287)</f>
        <v>0</v>
      </c>
      <c r="Q291" s="266"/>
      <c r="R291" s="266"/>
      <c r="S291" s="266"/>
      <c r="T291" s="266"/>
      <c r="U291" s="266"/>
      <c r="V291" s="266"/>
      <c r="W291" s="266"/>
      <c r="X291" s="266"/>
      <c r="Y291" s="266"/>
      <c r="Z291" s="266"/>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9"/>
    </row>
    <row r="292" spans="1:62" ht="20.100000000000001" customHeight="1" x14ac:dyDescent="0.2">
      <c r="B292" s="216" t="s">
        <v>340</v>
      </c>
      <c r="C292" s="364" t="s">
        <v>37</v>
      </c>
      <c r="D292" s="365"/>
      <c r="E292" s="365"/>
      <c r="F292" s="365"/>
      <c r="G292" s="365"/>
      <c r="H292" s="365"/>
      <c r="I292" s="365"/>
      <c r="J292" s="365"/>
      <c r="K292" s="365"/>
      <c r="L292" s="365"/>
      <c r="M292" s="365"/>
      <c r="N292" s="365"/>
      <c r="O292" s="366"/>
      <c r="P292" s="8"/>
      <c r="Q292" s="258"/>
      <c r="R292" s="259"/>
      <c r="S292" s="259"/>
      <c r="T292" s="259"/>
      <c r="U292" s="259"/>
      <c r="V292" s="259"/>
      <c r="W292" s="259"/>
      <c r="X292" s="259"/>
      <c r="Y292" s="259"/>
      <c r="Z292" s="260"/>
    </row>
    <row r="293" spans="1:62" ht="45" customHeight="1" x14ac:dyDescent="0.2">
      <c r="B293" s="211" t="s">
        <v>341</v>
      </c>
      <c r="C293" s="265" t="s">
        <v>342</v>
      </c>
      <c r="D293" s="265"/>
      <c r="E293" s="265"/>
      <c r="F293" s="265"/>
      <c r="G293" s="15"/>
      <c r="H293" s="265" t="s">
        <v>343</v>
      </c>
      <c r="I293" s="265"/>
      <c r="J293" s="265"/>
      <c r="K293" s="265"/>
      <c r="L293" s="265"/>
      <c r="M293" s="265"/>
      <c r="N293" s="265"/>
      <c r="O293" s="265"/>
      <c r="P293" s="218"/>
      <c r="Q293" s="258"/>
      <c r="R293" s="259"/>
      <c r="S293" s="259"/>
      <c r="T293" s="259"/>
      <c r="U293" s="259"/>
      <c r="V293" s="259"/>
      <c r="W293" s="259"/>
      <c r="X293" s="259"/>
      <c r="Y293" s="259"/>
      <c r="Z293" s="260"/>
    </row>
    <row r="294" spans="1:62" ht="102.75" customHeight="1" x14ac:dyDescent="0.2">
      <c r="B294" s="211" t="s">
        <v>344</v>
      </c>
      <c r="C294" s="265" t="s">
        <v>2786</v>
      </c>
      <c r="D294" s="265"/>
      <c r="E294" s="265"/>
      <c r="F294" s="265"/>
      <c r="G294" s="15" t="s">
        <v>57</v>
      </c>
      <c r="H294" s="265" t="s">
        <v>3479</v>
      </c>
      <c r="I294" s="265"/>
      <c r="J294" s="265"/>
      <c r="K294" s="265"/>
      <c r="L294" s="265"/>
      <c r="M294" s="265"/>
      <c r="N294" s="265"/>
      <c r="O294" s="265"/>
      <c r="P294" s="218"/>
      <c r="Q294" s="258"/>
      <c r="R294" s="259"/>
      <c r="S294" s="259"/>
      <c r="T294" s="259"/>
      <c r="U294" s="259"/>
      <c r="V294" s="259"/>
      <c r="W294" s="259"/>
      <c r="X294" s="259"/>
      <c r="Y294" s="259"/>
      <c r="Z294" s="260"/>
    </row>
    <row r="295" spans="1:62" ht="25.5" customHeight="1" x14ac:dyDescent="0.2">
      <c r="B295" s="266" t="s">
        <v>92</v>
      </c>
      <c r="C295" s="266"/>
      <c r="D295" s="266"/>
      <c r="E295" s="266"/>
      <c r="F295" s="266"/>
      <c r="G295" s="266"/>
      <c r="H295" s="266"/>
      <c r="I295" s="266"/>
      <c r="J295" s="266"/>
      <c r="K295" s="266"/>
      <c r="L295" s="266"/>
      <c r="M295" s="266"/>
      <c r="N295" s="266"/>
      <c r="O295" s="266"/>
      <c r="P295" s="218">
        <f>COUNTIF(P293:P294,"N/A")</f>
        <v>0</v>
      </c>
      <c r="Q295" s="266"/>
      <c r="R295" s="266"/>
      <c r="S295" s="266"/>
      <c r="T295" s="266"/>
      <c r="U295" s="266"/>
      <c r="V295" s="266"/>
      <c r="W295" s="266"/>
      <c r="X295" s="266"/>
      <c r="Y295" s="266"/>
      <c r="Z295" s="266"/>
    </row>
    <row r="296" spans="1:62" ht="25.5" customHeight="1" x14ac:dyDescent="0.2">
      <c r="B296" s="266" t="s">
        <v>812</v>
      </c>
      <c r="C296" s="266"/>
      <c r="D296" s="266"/>
      <c r="E296" s="266"/>
      <c r="F296" s="266"/>
      <c r="G296" s="266"/>
      <c r="H296" s="266"/>
      <c r="I296" s="266"/>
      <c r="J296" s="266"/>
      <c r="K296" s="266"/>
      <c r="L296" s="266"/>
      <c r="M296" s="266"/>
      <c r="N296" s="266"/>
      <c r="O296" s="266"/>
      <c r="P296" s="218">
        <f>COUNTIFS(G293:G294,"M",P293:P294,"N/A")</f>
        <v>0</v>
      </c>
      <c r="Q296" s="266"/>
      <c r="R296" s="266"/>
      <c r="S296" s="266"/>
      <c r="T296" s="266"/>
      <c r="U296" s="266"/>
      <c r="V296" s="266"/>
      <c r="W296" s="266"/>
      <c r="X296" s="266"/>
      <c r="Y296" s="266"/>
      <c r="Z296" s="266"/>
    </row>
    <row r="297" spans="1:62" ht="25.5" customHeight="1" x14ac:dyDescent="0.2">
      <c r="B297" s="266" t="s">
        <v>813</v>
      </c>
      <c r="C297" s="266"/>
      <c r="D297" s="266"/>
      <c r="E297" s="266"/>
      <c r="F297" s="266"/>
      <c r="G297" s="266"/>
      <c r="H297" s="266"/>
      <c r="I297" s="266"/>
      <c r="J297" s="266"/>
      <c r="K297" s="266"/>
      <c r="L297" s="266"/>
      <c r="M297" s="266"/>
      <c r="N297" s="266"/>
      <c r="O297" s="266"/>
      <c r="P297" s="218">
        <f>COUNTIFS(G293:G294,"M",P293:P294,"1")</f>
        <v>0</v>
      </c>
      <c r="Q297" s="266"/>
      <c r="R297" s="266"/>
      <c r="S297" s="266"/>
      <c r="T297" s="266"/>
      <c r="U297" s="266"/>
      <c r="V297" s="266"/>
      <c r="W297" s="266"/>
      <c r="X297" s="266"/>
      <c r="Y297" s="266"/>
      <c r="Z297" s="266"/>
    </row>
    <row r="298" spans="1:62" s="228" customFormat="1" ht="24.95" customHeight="1" x14ac:dyDescent="0.2">
      <c r="A298" s="18"/>
      <c r="B298" s="266" t="s">
        <v>93</v>
      </c>
      <c r="C298" s="266"/>
      <c r="D298" s="266"/>
      <c r="E298" s="266"/>
      <c r="F298" s="266"/>
      <c r="G298" s="266"/>
      <c r="H298" s="266"/>
      <c r="I298" s="266"/>
      <c r="J298" s="266"/>
      <c r="K298" s="266"/>
      <c r="L298" s="266"/>
      <c r="M298" s="266"/>
      <c r="N298" s="266"/>
      <c r="O298" s="266"/>
      <c r="P298" s="218">
        <f>SUM(P293:P294)</f>
        <v>0</v>
      </c>
      <c r="Q298" s="266"/>
      <c r="R298" s="266"/>
      <c r="S298" s="266"/>
      <c r="T298" s="266"/>
      <c r="U298" s="266"/>
      <c r="V298" s="266"/>
      <c r="W298" s="266"/>
      <c r="X298" s="266"/>
      <c r="Y298" s="266"/>
      <c r="Z298" s="266"/>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9"/>
    </row>
    <row r="299" spans="1:62" s="30" customFormat="1" ht="20.100000000000001" customHeight="1" x14ac:dyDescent="0.2">
      <c r="B299" s="216" t="s">
        <v>345</v>
      </c>
      <c r="C299" s="364" t="s">
        <v>38</v>
      </c>
      <c r="D299" s="365"/>
      <c r="E299" s="365"/>
      <c r="F299" s="365"/>
      <c r="G299" s="365"/>
      <c r="H299" s="365"/>
      <c r="I299" s="365"/>
      <c r="J299" s="365"/>
      <c r="K299" s="365"/>
      <c r="L299" s="365"/>
      <c r="M299" s="365"/>
      <c r="N299" s="365"/>
      <c r="O299" s="366"/>
      <c r="P299" s="8"/>
      <c r="Q299" s="258"/>
      <c r="R299" s="259"/>
      <c r="S299" s="259"/>
      <c r="T299" s="259"/>
      <c r="U299" s="259"/>
      <c r="V299" s="259"/>
      <c r="W299" s="259"/>
      <c r="X299" s="259"/>
      <c r="Y299" s="259"/>
      <c r="Z299" s="260"/>
    </row>
    <row r="300" spans="1:62" ht="33" customHeight="1" x14ac:dyDescent="0.2">
      <c r="A300" s="31"/>
      <c r="B300" s="211" t="s">
        <v>346</v>
      </c>
      <c r="C300" s="265" t="s">
        <v>347</v>
      </c>
      <c r="D300" s="265"/>
      <c r="E300" s="265"/>
      <c r="F300" s="265"/>
      <c r="G300" s="15"/>
      <c r="H300" s="265" t="s">
        <v>348</v>
      </c>
      <c r="I300" s="265"/>
      <c r="J300" s="265"/>
      <c r="K300" s="265"/>
      <c r="L300" s="265"/>
      <c r="M300" s="265"/>
      <c r="N300" s="265"/>
      <c r="O300" s="265"/>
      <c r="P300" s="218"/>
      <c r="Q300" s="258"/>
      <c r="R300" s="259"/>
      <c r="S300" s="259"/>
      <c r="T300" s="259"/>
      <c r="U300" s="259"/>
      <c r="V300" s="259"/>
      <c r="W300" s="259"/>
      <c r="X300" s="259"/>
      <c r="Y300" s="259"/>
      <c r="Z300" s="260"/>
    </row>
    <row r="301" spans="1:62" ht="45.75" customHeight="1" x14ac:dyDescent="0.2">
      <c r="B301" s="213" t="s">
        <v>349</v>
      </c>
      <c r="C301" s="265" t="s">
        <v>350</v>
      </c>
      <c r="D301" s="265"/>
      <c r="E301" s="265"/>
      <c r="F301" s="265"/>
      <c r="G301" s="15"/>
      <c r="H301" s="265" t="s">
        <v>3480</v>
      </c>
      <c r="I301" s="265"/>
      <c r="J301" s="265"/>
      <c r="K301" s="265"/>
      <c r="L301" s="265"/>
      <c r="M301" s="265"/>
      <c r="N301" s="265"/>
      <c r="O301" s="265"/>
      <c r="P301" s="218"/>
      <c r="Q301" s="258"/>
      <c r="R301" s="259"/>
      <c r="S301" s="259"/>
      <c r="T301" s="259"/>
      <c r="U301" s="259"/>
      <c r="V301" s="259"/>
      <c r="W301" s="259"/>
      <c r="X301" s="259"/>
      <c r="Y301" s="259"/>
      <c r="Z301" s="260"/>
    </row>
    <row r="302" spans="1:62" ht="50.25" customHeight="1" x14ac:dyDescent="0.2">
      <c r="B302" s="213" t="s">
        <v>351</v>
      </c>
      <c r="C302" s="265" t="s">
        <v>3481</v>
      </c>
      <c r="D302" s="265"/>
      <c r="E302" s="265"/>
      <c r="F302" s="265"/>
      <c r="G302" s="15"/>
      <c r="H302" s="380" t="s">
        <v>352</v>
      </c>
      <c r="I302" s="380"/>
      <c r="J302" s="380"/>
      <c r="K302" s="380"/>
      <c r="L302" s="380"/>
      <c r="M302" s="380"/>
      <c r="N302" s="380"/>
      <c r="O302" s="380"/>
      <c r="P302" s="218"/>
      <c r="Q302" s="258"/>
      <c r="R302" s="259"/>
      <c r="S302" s="259"/>
      <c r="T302" s="259"/>
      <c r="U302" s="259"/>
      <c r="V302" s="259"/>
      <c r="W302" s="259"/>
      <c r="X302" s="259"/>
      <c r="Y302" s="259"/>
      <c r="Z302" s="260"/>
    </row>
    <row r="303" spans="1:62" ht="30" customHeight="1" x14ac:dyDescent="0.2">
      <c r="B303" s="213" t="s">
        <v>353</v>
      </c>
      <c r="C303" s="265" t="s">
        <v>354</v>
      </c>
      <c r="D303" s="265"/>
      <c r="E303" s="265"/>
      <c r="F303" s="265"/>
      <c r="G303" s="15"/>
      <c r="H303" s="380" t="s">
        <v>2926</v>
      </c>
      <c r="I303" s="380"/>
      <c r="J303" s="380"/>
      <c r="K303" s="380"/>
      <c r="L303" s="380"/>
      <c r="M303" s="380"/>
      <c r="N303" s="380"/>
      <c r="O303" s="380"/>
      <c r="P303" s="218"/>
      <c r="Q303" s="258"/>
      <c r="R303" s="259"/>
      <c r="S303" s="259"/>
      <c r="T303" s="259"/>
      <c r="U303" s="259"/>
      <c r="V303" s="259"/>
      <c r="W303" s="259"/>
      <c r="X303" s="259"/>
      <c r="Y303" s="259"/>
      <c r="Z303" s="260"/>
    </row>
    <row r="304" spans="1:62" ht="33" customHeight="1" x14ac:dyDescent="0.2">
      <c r="B304" s="213" t="s">
        <v>355</v>
      </c>
      <c r="C304" s="265" t="s">
        <v>2787</v>
      </c>
      <c r="D304" s="265"/>
      <c r="E304" s="265"/>
      <c r="F304" s="265"/>
      <c r="G304" s="15"/>
      <c r="H304" s="383" t="s">
        <v>356</v>
      </c>
      <c r="I304" s="383"/>
      <c r="J304" s="383"/>
      <c r="K304" s="383"/>
      <c r="L304" s="383"/>
      <c r="M304" s="383"/>
      <c r="N304" s="383"/>
      <c r="O304" s="383"/>
      <c r="P304" s="218"/>
      <c r="Q304" s="258"/>
      <c r="R304" s="259"/>
      <c r="S304" s="259"/>
      <c r="T304" s="259"/>
      <c r="U304" s="259"/>
      <c r="V304" s="259"/>
      <c r="W304" s="259"/>
      <c r="X304" s="259"/>
      <c r="Y304" s="259"/>
      <c r="Z304" s="260"/>
    </row>
    <row r="305" spans="1:62" ht="45" customHeight="1" x14ac:dyDescent="0.2">
      <c r="B305" s="213" t="s">
        <v>357</v>
      </c>
      <c r="C305" s="265" t="s">
        <v>3482</v>
      </c>
      <c r="D305" s="265"/>
      <c r="E305" s="265"/>
      <c r="F305" s="265"/>
      <c r="G305" s="15"/>
      <c r="H305" s="265" t="s">
        <v>3483</v>
      </c>
      <c r="I305" s="265"/>
      <c r="J305" s="265"/>
      <c r="K305" s="265"/>
      <c r="L305" s="265"/>
      <c r="M305" s="265"/>
      <c r="N305" s="265"/>
      <c r="O305" s="265"/>
      <c r="P305" s="218"/>
      <c r="Q305" s="258"/>
      <c r="R305" s="259"/>
      <c r="S305" s="259"/>
      <c r="T305" s="259"/>
      <c r="U305" s="259"/>
      <c r="V305" s="259"/>
      <c r="W305" s="259"/>
      <c r="X305" s="259"/>
      <c r="Y305" s="259"/>
      <c r="Z305" s="260"/>
    </row>
    <row r="306" spans="1:62" ht="32.25" customHeight="1" x14ac:dyDescent="0.2">
      <c r="B306" s="213" t="s">
        <v>358</v>
      </c>
      <c r="C306" s="265" t="s">
        <v>2051</v>
      </c>
      <c r="D306" s="265"/>
      <c r="E306" s="265"/>
      <c r="F306" s="265"/>
      <c r="G306" s="15"/>
      <c r="H306" s="265" t="s">
        <v>359</v>
      </c>
      <c r="I306" s="265"/>
      <c r="J306" s="265"/>
      <c r="K306" s="265"/>
      <c r="L306" s="265"/>
      <c r="M306" s="265"/>
      <c r="N306" s="265"/>
      <c r="O306" s="265"/>
      <c r="P306" s="218"/>
      <c r="Q306" s="258"/>
      <c r="R306" s="259"/>
      <c r="S306" s="259"/>
      <c r="T306" s="259"/>
      <c r="U306" s="259"/>
      <c r="V306" s="259"/>
      <c r="W306" s="259"/>
      <c r="X306" s="259"/>
      <c r="Y306" s="259"/>
      <c r="Z306" s="260"/>
    </row>
    <row r="307" spans="1:62" ht="45.75" customHeight="1" x14ac:dyDescent="0.2">
      <c r="B307" s="213" t="s">
        <v>2163</v>
      </c>
      <c r="C307" s="261" t="s">
        <v>2052</v>
      </c>
      <c r="D307" s="261"/>
      <c r="E307" s="261"/>
      <c r="F307" s="261"/>
      <c r="G307" s="15"/>
      <c r="H307" s="261" t="s">
        <v>2928</v>
      </c>
      <c r="I307" s="261"/>
      <c r="J307" s="261"/>
      <c r="K307" s="261"/>
      <c r="L307" s="261"/>
      <c r="M307" s="261"/>
      <c r="N307" s="261"/>
      <c r="O307" s="261"/>
      <c r="P307" s="218"/>
      <c r="Q307" s="258"/>
      <c r="R307" s="259"/>
      <c r="S307" s="259"/>
      <c r="T307" s="259"/>
      <c r="U307" s="259"/>
      <c r="V307" s="259"/>
      <c r="W307" s="259"/>
      <c r="X307" s="259"/>
      <c r="Y307" s="259"/>
      <c r="Z307" s="260"/>
    </row>
    <row r="308" spans="1:62" ht="25.5" customHeight="1" x14ac:dyDescent="0.2">
      <c r="B308" s="266" t="s">
        <v>92</v>
      </c>
      <c r="C308" s="266"/>
      <c r="D308" s="266"/>
      <c r="E308" s="266"/>
      <c r="F308" s="266"/>
      <c r="G308" s="266"/>
      <c r="H308" s="266"/>
      <c r="I308" s="266"/>
      <c r="J308" s="266"/>
      <c r="K308" s="266"/>
      <c r="L308" s="266"/>
      <c r="M308" s="266"/>
      <c r="N308" s="266"/>
      <c r="O308" s="266"/>
      <c r="P308" s="218">
        <f>COUNTIF(P300:P307,"N/A")</f>
        <v>0</v>
      </c>
      <c r="Q308" s="266"/>
      <c r="R308" s="266"/>
      <c r="S308" s="266"/>
      <c r="T308" s="266"/>
      <c r="U308" s="266"/>
      <c r="V308" s="266"/>
      <c r="W308" s="266"/>
      <c r="X308" s="266"/>
      <c r="Y308" s="266"/>
      <c r="Z308" s="266"/>
    </row>
    <row r="309" spans="1:62" ht="25.5" customHeight="1" x14ac:dyDescent="0.2">
      <c r="B309" s="266" t="s">
        <v>812</v>
      </c>
      <c r="C309" s="266"/>
      <c r="D309" s="266"/>
      <c r="E309" s="266"/>
      <c r="F309" s="266"/>
      <c r="G309" s="266"/>
      <c r="H309" s="266"/>
      <c r="I309" s="266"/>
      <c r="J309" s="266"/>
      <c r="K309" s="266"/>
      <c r="L309" s="266"/>
      <c r="M309" s="266"/>
      <c r="N309" s="266"/>
      <c r="O309" s="266"/>
      <c r="P309" s="218">
        <f>COUNTIFS(G300:G307,"M",P300:P307,"N/A")</f>
        <v>0</v>
      </c>
      <c r="Q309" s="266"/>
      <c r="R309" s="266"/>
      <c r="S309" s="266"/>
      <c r="T309" s="266"/>
      <c r="U309" s="266"/>
      <c r="V309" s="266"/>
      <c r="W309" s="266"/>
      <c r="X309" s="266"/>
      <c r="Y309" s="266"/>
      <c r="Z309" s="266"/>
    </row>
    <row r="310" spans="1:62" ht="25.5" customHeight="1" x14ac:dyDescent="0.2">
      <c r="B310" s="266" t="s">
        <v>813</v>
      </c>
      <c r="C310" s="266"/>
      <c r="D310" s="266"/>
      <c r="E310" s="266"/>
      <c r="F310" s="266"/>
      <c r="G310" s="266"/>
      <c r="H310" s="266"/>
      <c r="I310" s="266"/>
      <c r="J310" s="266"/>
      <c r="K310" s="266"/>
      <c r="L310" s="266"/>
      <c r="M310" s="266"/>
      <c r="N310" s="266"/>
      <c r="O310" s="266"/>
      <c r="P310" s="218">
        <f>COUNTIFS(G300:G307,"M",P300:P307,"1")</f>
        <v>0</v>
      </c>
      <c r="Q310" s="266"/>
      <c r="R310" s="266"/>
      <c r="S310" s="266"/>
      <c r="T310" s="266"/>
      <c r="U310" s="266"/>
      <c r="V310" s="266"/>
      <c r="W310" s="266"/>
      <c r="X310" s="266"/>
      <c r="Y310" s="266"/>
      <c r="Z310" s="266"/>
    </row>
    <row r="311" spans="1:62" s="228" customFormat="1" ht="24.95" customHeight="1" x14ac:dyDescent="0.2">
      <c r="A311" s="18"/>
      <c r="B311" s="386" t="s">
        <v>93</v>
      </c>
      <c r="C311" s="386"/>
      <c r="D311" s="386"/>
      <c r="E311" s="386"/>
      <c r="F311" s="386"/>
      <c r="G311" s="386"/>
      <c r="H311" s="386"/>
      <c r="I311" s="386"/>
      <c r="J311" s="386"/>
      <c r="K311" s="386"/>
      <c r="L311" s="386"/>
      <c r="M311" s="386"/>
      <c r="N311" s="386"/>
      <c r="O311" s="386"/>
      <c r="P311" s="218">
        <f>SUM(P300:P307)</f>
        <v>0</v>
      </c>
      <c r="Q311" s="266"/>
      <c r="R311" s="266"/>
      <c r="S311" s="266"/>
      <c r="T311" s="266"/>
      <c r="U311" s="266"/>
      <c r="V311" s="266"/>
      <c r="W311" s="266"/>
      <c r="X311" s="266"/>
      <c r="Y311" s="266"/>
      <c r="Z311" s="266"/>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9"/>
    </row>
    <row r="312" spans="1:62" ht="19.5" customHeight="1" x14ac:dyDescent="0.2">
      <c r="A312" s="32"/>
      <c r="B312" s="216" t="s">
        <v>360</v>
      </c>
      <c r="C312" s="364" t="s">
        <v>2929</v>
      </c>
      <c r="D312" s="365"/>
      <c r="E312" s="365"/>
      <c r="F312" s="365"/>
      <c r="G312" s="365"/>
      <c r="H312" s="365"/>
      <c r="I312" s="365"/>
      <c r="J312" s="365"/>
      <c r="K312" s="365"/>
      <c r="L312" s="365"/>
      <c r="M312" s="365"/>
      <c r="N312" s="365"/>
      <c r="O312" s="366"/>
      <c r="P312" s="8"/>
      <c r="Q312" s="258"/>
      <c r="R312" s="259"/>
      <c r="S312" s="259"/>
      <c r="T312" s="259"/>
      <c r="U312" s="259"/>
      <c r="V312" s="259"/>
      <c r="W312" s="259"/>
      <c r="X312" s="259"/>
      <c r="Y312" s="259"/>
      <c r="Z312" s="260"/>
    </row>
    <row r="313" spans="1:62" ht="114.75" customHeight="1" x14ac:dyDescent="0.2">
      <c r="A313" s="5"/>
      <c r="B313" s="211" t="s">
        <v>361</v>
      </c>
      <c r="C313" s="265" t="s">
        <v>362</v>
      </c>
      <c r="D313" s="265"/>
      <c r="E313" s="265"/>
      <c r="F313" s="265"/>
      <c r="G313" s="15" t="s">
        <v>57</v>
      </c>
      <c r="H313" s="387" t="s">
        <v>363</v>
      </c>
      <c r="I313" s="387"/>
      <c r="J313" s="387"/>
      <c r="K313" s="387"/>
      <c r="L313" s="387"/>
      <c r="M313" s="387"/>
      <c r="N313" s="387"/>
      <c r="O313" s="387"/>
      <c r="P313" s="218"/>
      <c r="Q313" s="258"/>
      <c r="R313" s="259"/>
      <c r="S313" s="259"/>
      <c r="T313" s="259"/>
      <c r="U313" s="259"/>
      <c r="V313" s="259"/>
      <c r="W313" s="259"/>
      <c r="X313" s="259"/>
      <c r="Y313" s="259"/>
      <c r="Z313" s="260"/>
    </row>
    <row r="314" spans="1:62" ht="113.25" customHeight="1" x14ac:dyDescent="0.2">
      <c r="B314" s="211" t="s">
        <v>364</v>
      </c>
      <c r="C314" s="265" t="s">
        <v>3484</v>
      </c>
      <c r="D314" s="265"/>
      <c r="E314" s="265"/>
      <c r="F314" s="265"/>
      <c r="G314" s="15" t="s">
        <v>57</v>
      </c>
      <c r="H314" s="382" t="s">
        <v>3485</v>
      </c>
      <c r="I314" s="382"/>
      <c r="J314" s="382"/>
      <c r="K314" s="382"/>
      <c r="L314" s="382"/>
      <c r="M314" s="382"/>
      <c r="N314" s="382"/>
      <c r="O314" s="382"/>
      <c r="P314" s="218"/>
      <c r="Q314" s="258"/>
      <c r="R314" s="259"/>
      <c r="S314" s="259"/>
      <c r="T314" s="259"/>
      <c r="U314" s="259"/>
      <c r="V314" s="259"/>
      <c r="W314" s="259"/>
      <c r="X314" s="259"/>
      <c r="Y314" s="259"/>
      <c r="Z314" s="260"/>
    </row>
    <row r="315" spans="1:62" ht="25.5" customHeight="1" x14ac:dyDescent="0.2">
      <c r="B315" s="266" t="s">
        <v>92</v>
      </c>
      <c r="C315" s="266"/>
      <c r="D315" s="266"/>
      <c r="E315" s="266"/>
      <c r="F315" s="266"/>
      <c r="G315" s="266"/>
      <c r="H315" s="266"/>
      <c r="I315" s="266"/>
      <c r="J315" s="266"/>
      <c r="K315" s="266"/>
      <c r="L315" s="266"/>
      <c r="M315" s="266"/>
      <c r="N315" s="266"/>
      <c r="O315" s="266"/>
      <c r="P315" s="218">
        <f>COUNTIF(P313:P314,"N/A")</f>
        <v>0</v>
      </c>
      <c r="Q315" s="266"/>
      <c r="R315" s="266"/>
      <c r="S315" s="266"/>
      <c r="T315" s="266"/>
      <c r="U315" s="266"/>
      <c r="V315" s="266"/>
      <c r="W315" s="266"/>
      <c r="X315" s="266"/>
      <c r="Y315" s="266"/>
      <c r="Z315" s="266"/>
    </row>
    <row r="316" spans="1:62" ht="25.5" customHeight="1" x14ac:dyDescent="0.2">
      <c r="B316" s="266" t="s">
        <v>812</v>
      </c>
      <c r="C316" s="266"/>
      <c r="D316" s="266"/>
      <c r="E316" s="266"/>
      <c r="F316" s="266"/>
      <c r="G316" s="266"/>
      <c r="H316" s="266"/>
      <c r="I316" s="266"/>
      <c r="J316" s="266"/>
      <c r="K316" s="266"/>
      <c r="L316" s="266"/>
      <c r="M316" s="266"/>
      <c r="N316" s="266"/>
      <c r="O316" s="266"/>
      <c r="P316" s="218">
        <f>COUNTIFS(G313:G314,"M",P313:P314,"N/A")</f>
        <v>0</v>
      </c>
      <c r="Q316" s="266"/>
      <c r="R316" s="266"/>
      <c r="S316" s="266"/>
      <c r="T316" s="266"/>
      <c r="U316" s="266"/>
      <c r="V316" s="266"/>
      <c r="W316" s="266"/>
      <c r="X316" s="266"/>
      <c r="Y316" s="266"/>
      <c r="Z316" s="266"/>
    </row>
    <row r="317" spans="1:62" ht="25.5" customHeight="1" x14ac:dyDescent="0.2">
      <c r="B317" s="266" t="s">
        <v>813</v>
      </c>
      <c r="C317" s="266"/>
      <c r="D317" s="266"/>
      <c r="E317" s="266"/>
      <c r="F317" s="266"/>
      <c r="G317" s="266"/>
      <c r="H317" s="266"/>
      <c r="I317" s="266"/>
      <c r="J317" s="266"/>
      <c r="K317" s="266"/>
      <c r="L317" s="266"/>
      <c r="M317" s="266"/>
      <c r="N317" s="266"/>
      <c r="O317" s="266"/>
      <c r="P317" s="218">
        <f>COUNTIFS(G313:G314,"M",P313:P314,"1")</f>
        <v>0</v>
      </c>
      <c r="Q317" s="266"/>
      <c r="R317" s="266"/>
      <c r="S317" s="266"/>
      <c r="T317" s="266"/>
      <c r="U317" s="266"/>
      <c r="V317" s="266"/>
      <c r="W317" s="266"/>
      <c r="X317" s="266"/>
      <c r="Y317" s="266"/>
      <c r="Z317" s="266"/>
    </row>
    <row r="318" spans="1:62" s="228" customFormat="1" ht="24.95" customHeight="1" x14ac:dyDescent="0.2">
      <c r="A318" s="18"/>
      <c r="B318" s="266" t="s">
        <v>93</v>
      </c>
      <c r="C318" s="266"/>
      <c r="D318" s="266"/>
      <c r="E318" s="266"/>
      <c r="F318" s="266"/>
      <c r="G318" s="266"/>
      <c r="H318" s="266"/>
      <c r="I318" s="266"/>
      <c r="J318" s="266"/>
      <c r="K318" s="266"/>
      <c r="L318" s="266"/>
      <c r="M318" s="266"/>
      <c r="N318" s="266"/>
      <c r="O318" s="266"/>
      <c r="P318" s="218">
        <f>SUM(P313:P314)</f>
        <v>0</v>
      </c>
      <c r="Q318" s="266"/>
      <c r="R318" s="266"/>
      <c r="S318" s="266"/>
      <c r="T318" s="266"/>
      <c r="U318" s="266"/>
      <c r="V318" s="266"/>
      <c r="W318" s="266"/>
      <c r="X318" s="266"/>
      <c r="Y318" s="266"/>
      <c r="Z318" s="266"/>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9"/>
    </row>
    <row r="319" spans="1:62" ht="20.100000000000001" customHeight="1" x14ac:dyDescent="0.2">
      <c r="B319" s="216" t="s">
        <v>365</v>
      </c>
      <c r="C319" s="364" t="s">
        <v>40</v>
      </c>
      <c r="D319" s="365"/>
      <c r="E319" s="365"/>
      <c r="F319" s="365"/>
      <c r="G319" s="365"/>
      <c r="H319" s="365"/>
      <c r="I319" s="365"/>
      <c r="J319" s="365"/>
      <c r="K319" s="365"/>
      <c r="L319" s="365"/>
      <c r="M319" s="365"/>
      <c r="N319" s="365"/>
      <c r="O319" s="366"/>
      <c r="P319" s="8"/>
      <c r="Q319" s="258"/>
      <c r="R319" s="259"/>
      <c r="S319" s="259"/>
      <c r="T319" s="259"/>
      <c r="U319" s="259"/>
      <c r="V319" s="259"/>
      <c r="W319" s="259"/>
      <c r="X319" s="259"/>
      <c r="Y319" s="259"/>
      <c r="Z319" s="260"/>
    </row>
    <row r="320" spans="1:62" ht="19.5" customHeight="1" x14ac:dyDescent="0.2">
      <c r="B320" s="211" t="s">
        <v>366</v>
      </c>
      <c r="C320" s="265" t="s">
        <v>367</v>
      </c>
      <c r="D320" s="265"/>
      <c r="E320" s="265"/>
      <c r="F320" s="265"/>
      <c r="G320" s="15"/>
      <c r="H320" s="382" t="s">
        <v>1425</v>
      </c>
      <c r="I320" s="384"/>
      <c r="J320" s="384"/>
      <c r="K320" s="384"/>
      <c r="L320" s="384"/>
      <c r="M320" s="384"/>
      <c r="N320" s="384"/>
      <c r="O320" s="384"/>
      <c r="P320" s="218"/>
      <c r="Q320" s="258"/>
      <c r="R320" s="259"/>
      <c r="S320" s="259"/>
      <c r="T320" s="259"/>
      <c r="U320" s="259"/>
      <c r="V320" s="259"/>
      <c r="W320" s="259"/>
      <c r="X320" s="259"/>
      <c r="Y320" s="259"/>
      <c r="Z320" s="260"/>
    </row>
    <row r="321" spans="1:62" ht="147" customHeight="1" x14ac:dyDescent="0.2">
      <c r="B321" s="211" t="s">
        <v>368</v>
      </c>
      <c r="C321" s="265" t="s">
        <v>369</v>
      </c>
      <c r="D321" s="265"/>
      <c r="E321" s="265"/>
      <c r="F321" s="265"/>
      <c r="G321" s="15"/>
      <c r="H321" s="382" t="s">
        <v>370</v>
      </c>
      <c r="I321" s="382"/>
      <c r="J321" s="382"/>
      <c r="K321" s="382"/>
      <c r="L321" s="382"/>
      <c r="M321" s="382"/>
      <c r="N321" s="382"/>
      <c r="O321" s="382"/>
      <c r="P321" s="218"/>
      <c r="Q321" s="258"/>
      <c r="R321" s="259"/>
      <c r="S321" s="259"/>
      <c r="T321" s="259"/>
      <c r="U321" s="259"/>
      <c r="V321" s="259"/>
      <c r="W321" s="259"/>
      <c r="X321" s="259"/>
      <c r="Y321" s="259"/>
      <c r="Z321" s="260"/>
    </row>
    <row r="322" spans="1:62" ht="73.5" customHeight="1" x14ac:dyDescent="0.2">
      <c r="B322" s="211" t="s">
        <v>371</v>
      </c>
      <c r="C322" s="265" t="s">
        <v>372</v>
      </c>
      <c r="D322" s="265"/>
      <c r="E322" s="265"/>
      <c r="F322" s="265"/>
      <c r="G322" s="15"/>
      <c r="H322" s="382" t="s">
        <v>3486</v>
      </c>
      <c r="I322" s="382"/>
      <c r="J322" s="382"/>
      <c r="K322" s="382"/>
      <c r="L322" s="382"/>
      <c r="M322" s="382"/>
      <c r="N322" s="382"/>
      <c r="O322" s="382"/>
      <c r="P322" s="218"/>
      <c r="Q322" s="258"/>
      <c r="R322" s="259"/>
      <c r="S322" s="259"/>
      <c r="T322" s="259"/>
      <c r="U322" s="259"/>
      <c r="V322" s="259"/>
      <c r="W322" s="259"/>
      <c r="X322" s="259"/>
      <c r="Y322" s="259"/>
      <c r="Z322" s="260"/>
    </row>
    <row r="323" spans="1:62" ht="25.5" customHeight="1" x14ac:dyDescent="0.2">
      <c r="B323" s="266" t="s">
        <v>92</v>
      </c>
      <c r="C323" s="266"/>
      <c r="D323" s="266"/>
      <c r="E323" s="266"/>
      <c r="F323" s="266"/>
      <c r="G323" s="266"/>
      <c r="H323" s="266"/>
      <c r="I323" s="266"/>
      <c r="J323" s="266"/>
      <c r="K323" s="266"/>
      <c r="L323" s="266"/>
      <c r="M323" s="266"/>
      <c r="N323" s="266"/>
      <c r="O323" s="266"/>
      <c r="P323" s="218">
        <f>COUNTIF(P320:P322,"N/A")</f>
        <v>0</v>
      </c>
      <c r="Q323" s="266"/>
      <c r="R323" s="266"/>
      <c r="S323" s="266"/>
      <c r="T323" s="266"/>
      <c r="U323" s="266"/>
      <c r="V323" s="266"/>
      <c r="W323" s="266"/>
      <c r="X323" s="266"/>
      <c r="Y323" s="266"/>
      <c r="Z323" s="266"/>
    </row>
    <row r="324" spans="1:62" ht="25.5" customHeight="1" x14ac:dyDescent="0.2">
      <c r="B324" s="266" t="s">
        <v>812</v>
      </c>
      <c r="C324" s="266"/>
      <c r="D324" s="266"/>
      <c r="E324" s="266"/>
      <c r="F324" s="266"/>
      <c r="G324" s="266"/>
      <c r="H324" s="266"/>
      <c r="I324" s="266"/>
      <c r="J324" s="266"/>
      <c r="K324" s="266"/>
      <c r="L324" s="266"/>
      <c r="M324" s="266"/>
      <c r="N324" s="266"/>
      <c r="O324" s="266"/>
      <c r="P324" s="218">
        <f>COUNTIFS(G320:G322,"M",P320:P322,"N/A")</f>
        <v>0</v>
      </c>
      <c r="Q324" s="266"/>
      <c r="R324" s="266"/>
      <c r="S324" s="266"/>
      <c r="T324" s="266"/>
      <c r="U324" s="266"/>
      <c r="V324" s="266"/>
      <c r="W324" s="266"/>
      <c r="X324" s="266"/>
      <c r="Y324" s="266"/>
      <c r="Z324" s="266"/>
    </row>
    <row r="325" spans="1:62" ht="25.5" customHeight="1" x14ac:dyDescent="0.2">
      <c r="B325" s="266" t="s">
        <v>813</v>
      </c>
      <c r="C325" s="266"/>
      <c r="D325" s="266"/>
      <c r="E325" s="266"/>
      <c r="F325" s="266"/>
      <c r="G325" s="266"/>
      <c r="H325" s="266"/>
      <c r="I325" s="266"/>
      <c r="J325" s="266"/>
      <c r="K325" s="266"/>
      <c r="L325" s="266"/>
      <c r="M325" s="266"/>
      <c r="N325" s="266"/>
      <c r="O325" s="266"/>
      <c r="P325" s="218">
        <f>COUNTIFS(G320:G322,"M",P320:P322,"1")</f>
        <v>0</v>
      </c>
      <c r="Q325" s="266"/>
      <c r="R325" s="266"/>
      <c r="S325" s="266"/>
      <c r="T325" s="266"/>
      <c r="U325" s="266"/>
      <c r="V325" s="266"/>
      <c r="W325" s="266"/>
      <c r="X325" s="266"/>
      <c r="Y325" s="266"/>
      <c r="Z325" s="266"/>
    </row>
    <row r="326" spans="1:62" s="228" customFormat="1" ht="24.95" customHeight="1" x14ac:dyDescent="0.2">
      <c r="A326" s="18"/>
      <c r="B326" s="266" t="s">
        <v>93</v>
      </c>
      <c r="C326" s="266"/>
      <c r="D326" s="266"/>
      <c r="E326" s="266"/>
      <c r="F326" s="266"/>
      <c r="G326" s="266"/>
      <c r="H326" s="266"/>
      <c r="I326" s="266"/>
      <c r="J326" s="266"/>
      <c r="K326" s="266"/>
      <c r="L326" s="266"/>
      <c r="M326" s="266"/>
      <c r="N326" s="266"/>
      <c r="O326" s="266"/>
      <c r="P326" s="218">
        <f>SUM(P320:P322)</f>
        <v>0</v>
      </c>
      <c r="Q326" s="266"/>
      <c r="R326" s="266"/>
      <c r="S326" s="266"/>
      <c r="T326" s="266"/>
      <c r="U326" s="266"/>
      <c r="V326" s="266"/>
      <c r="W326" s="266"/>
      <c r="X326" s="266"/>
      <c r="Y326" s="266"/>
      <c r="Z326" s="266"/>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9"/>
    </row>
    <row r="327" spans="1:62" ht="20.100000000000001" customHeight="1" x14ac:dyDescent="0.2">
      <c r="A327" s="5"/>
      <c r="B327" s="216" t="s">
        <v>373</v>
      </c>
      <c r="C327" s="364" t="s">
        <v>41</v>
      </c>
      <c r="D327" s="365"/>
      <c r="E327" s="365"/>
      <c r="F327" s="365"/>
      <c r="G327" s="365"/>
      <c r="H327" s="365"/>
      <c r="I327" s="365"/>
      <c r="J327" s="365"/>
      <c r="K327" s="365"/>
      <c r="L327" s="365"/>
      <c r="M327" s="365"/>
      <c r="N327" s="365"/>
      <c r="O327" s="366"/>
      <c r="P327" s="8"/>
      <c r="Q327" s="258"/>
      <c r="R327" s="259"/>
      <c r="S327" s="259"/>
      <c r="T327" s="259"/>
      <c r="U327" s="259"/>
      <c r="V327" s="259"/>
      <c r="W327" s="259"/>
      <c r="X327" s="259"/>
      <c r="Y327" s="259"/>
      <c r="Z327" s="260"/>
    </row>
    <row r="328" spans="1:62" ht="379.5" customHeight="1" x14ac:dyDescent="0.2">
      <c r="A328" s="5"/>
      <c r="B328" s="211" t="s">
        <v>374</v>
      </c>
      <c r="C328" s="265" t="s">
        <v>375</v>
      </c>
      <c r="D328" s="265"/>
      <c r="E328" s="265"/>
      <c r="F328" s="265"/>
      <c r="G328" s="217" t="s">
        <v>57</v>
      </c>
      <c r="H328" s="382" t="s">
        <v>3487</v>
      </c>
      <c r="I328" s="382"/>
      <c r="J328" s="382"/>
      <c r="K328" s="382"/>
      <c r="L328" s="382"/>
      <c r="M328" s="382"/>
      <c r="N328" s="382"/>
      <c r="O328" s="382"/>
      <c r="P328" s="218"/>
      <c r="Q328" s="258"/>
      <c r="R328" s="259"/>
      <c r="S328" s="259"/>
      <c r="T328" s="259"/>
      <c r="U328" s="259"/>
      <c r="V328" s="259"/>
      <c r="W328" s="259"/>
      <c r="X328" s="259"/>
      <c r="Y328" s="259"/>
      <c r="Z328" s="260"/>
    </row>
    <row r="329" spans="1:62" ht="45" customHeight="1" x14ac:dyDescent="0.2">
      <c r="B329" s="211" t="s">
        <v>376</v>
      </c>
      <c r="C329" s="265" t="s">
        <v>2053</v>
      </c>
      <c r="D329" s="265"/>
      <c r="E329" s="265"/>
      <c r="F329" s="265"/>
      <c r="G329" s="15"/>
      <c r="H329" s="385" t="s">
        <v>2054</v>
      </c>
      <c r="I329" s="385"/>
      <c r="J329" s="385"/>
      <c r="K329" s="385"/>
      <c r="L329" s="385"/>
      <c r="M329" s="385"/>
      <c r="N329" s="385"/>
      <c r="O329" s="385"/>
      <c r="P329" s="218"/>
      <c r="Q329" s="258"/>
      <c r="R329" s="259"/>
      <c r="S329" s="259"/>
      <c r="T329" s="259"/>
      <c r="U329" s="259"/>
      <c r="V329" s="259"/>
      <c r="W329" s="259"/>
      <c r="X329" s="259"/>
      <c r="Y329" s="259"/>
      <c r="Z329" s="260"/>
    </row>
    <row r="330" spans="1:62" ht="25.5" customHeight="1" x14ac:dyDescent="0.2">
      <c r="B330" s="266" t="s">
        <v>92</v>
      </c>
      <c r="C330" s="266"/>
      <c r="D330" s="266"/>
      <c r="E330" s="266"/>
      <c r="F330" s="266"/>
      <c r="G330" s="266"/>
      <c r="H330" s="266"/>
      <c r="I330" s="266"/>
      <c r="J330" s="266"/>
      <c r="K330" s="266"/>
      <c r="L330" s="266"/>
      <c r="M330" s="266"/>
      <c r="N330" s="266"/>
      <c r="O330" s="266"/>
      <c r="P330" s="218">
        <f>COUNTIF(P328:P329,"N/A")</f>
        <v>0</v>
      </c>
      <c r="Q330" s="361"/>
      <c r="R330" s="362"/>
      <c r="S330" s="362"/>
      <c r="T330" s="362"/>
      <c r="U330" s="362"/>
      <c r="V330" s="362"/>
      <c r="W330" s="362"/>
      <c r="X330" s="362"/>
      <c r="Y330" s="362"/>
      <c r="Z330" s="363"/>
    </row>
    <row r="331" spans="1:62" ht="25.5" customHeight="1" x14ac:dyDescent="0.2">
      <c r="B331" s="266" t="s">
        <v>812</v>
      </c>
      <c r="C331" s="266"/>
      <c r="D331" s="266"/>
      <c r="E331" s="266"/>
      <c r="F331" s="266"/>
      <c r="G331" s="266"/>
      <c r="H331" s="266"/>
      <c r="I331" s="266"/>
      <c r="J331" s="266"/>
      <c r="K331" s="266"/>
      <c r="L331" s="266"/>
      <c r="M331" s="266"/>
      <c r="N331" s="266"/>
      <c r="O331" s="266"/>
      <c r="P331" s="218">
        <f>COUNTIFS(G328:G329,"M",P328:P329,"N/A")</f>
        <v>0</v>
      </c>
      <c r="Q331" s="361"/>
      <c r="R331" s="362"/>
      <c r="S331" s="362"/>
      <c r="T331" s="362"/>
      <c r="U331" s="362"/>
      <c r="V331" s="362"/>
      <c r="W331" s="362"/>
      <c r="X331" s="362"/>
      <c r="Y331" s="362"/>
      <c r="Z331" s="363"/>
    </row>
    <row r="332" spans="1:62" ht="25.5" customHeight="1" x14ac:dyDescent="0.2">
      <c r="B332" s="266" t="s">
        <v>813</v>
      </c>
      <c r="C332" s="266"/>
      <c r="D332" s="266"/>
      <c r="E332" s="266"/>
      <c r="F332" s="266"/>
      <c r="G332" s="266"/>
      <c r="H332" s="266"/>
      <c r="I332" s="266"/>
      <c r="J332" s="266"/>
      <c r="K332" s="266"/>
      <c r="L332" s="266"/>
      <c r="M332" s="266"/>
      <c r="N332" s="266"/>
      <c r="O332" s="266"/>
      <c r="P332" s="218">
        <f>COUNTIFS(G328:G329,"M",P328:P329,"1")</f>
        <v>0</v>
      </c>
      <c r="Q332" s="361"/>
      <c r="R332" s="362"/>
      <c r="S332" s="362"/>
      <c r="T332" s="362"/>
      <c r="U332" s="362"/>
      <c r="V332" s="362"/>
      <c r="W332" s="362"/>
      <c r="X332" s="362"/>
      <c r="Y332" s="362"/>
      <c r="Z332" s="363"/>
    </row>
    <row r="333" spans="1:62" ht="24.95" customHeight="1" x14ac:dyDescent="0.2">
      <c r="B333" s="377" t="s">
        <v>93</v>
      </c>
      <c r="C333" s="377"/>
      <c r="D333" s="377"/>
      <c r="E333" s="377"/>
      <c r="F333" s="377"/>
      <c r="G333" s="377"/>
      <c r="H333" s="377"/>
      <c r="I333" s="377"/>
      <c r="J333" s="377"/>
      <c r="K333" s="377"/>
      <c r="L333" s="377"/>
      <c r="M333" s="377"/>
      <c r="N333" s="377"/>
      <c r="O333" s="377"/>
      <c r="P333" s="218">
        <f>SUM(P328:P329)</f>
        <v>0</v>
      </c>
      <c r="Q333" s="361"/>
      <c r="R333" s="362"/>
      <c r="S333" s="362"/>
      <c r="T333" s="362"/>
      <c r="U333" s="362"/>
      <c r="V333" s="362"/>
      <c r="W333" s="362"/>
      <c r="X333" s="362"/>
      <c r="Y333" s="362"/>
      <c r="Z333" s="363"/>
    </row>
    <row r="382" spans="9:9" s="1" customFormat="1" x14ac:dyDescent="0.2">
      <c r="I382" s="33"/>
    </row>
    <row r="383" spans="9:9" s="1" customFormat="1" x14ac:dyDescent="0.2">
      <c r="I383" s="33"/>
    </row>
    <row r="384" spans="9:9" s="1" customFormat="1" x14ac:dyDescent="0.2">
      <c r="I384" s="33"/>
    </row>
    <row r="385" spans="9:9" s="1" customFormat="1" x14ac:dyDescent="0.2">
      <c r="I385" s="33"/>
    </row>
  </sheetData>
  <protectedRanges>
    <protectedRange sqref="P234" name="Score21"/>
    <protectedRange sqref="P328:P329" name="Scores20"/>
    <protectedRange sqref="P320:P322" name="Scores19"/>
    <protectedRange sqref="P313:P314" name="Scores18"/>
    <protectedRange sqref="P300:P307" name="Scores17"/>
    <protectedRange sqref="P293:P294" name="Scores16"/>
    <protectedRange sqref="P273:P287" name="Scores15"/>
    <protectedRange sqref="P264:P267" name="Scores14"/>
    <protectedRange sqref="P248:P257" name="Scores13"/>
    <protectedRange sqref="P240:P241" name="Scores12"/>
    <protectedRange sqref="P225:P228" name="Scores11"/>
    <protectedRange sqref="P215:P219" name="Scores10"/>
    <protectedRange sqref="P197:P209" name="Scores9"/>
    <protectedRange sqref="P179:P190" name="Scores8"/>
    <protectedRange sqref="P158:P173" name="Scores7"/>
    <protectedRange sqref="P150:P151" name="Scores6"/>
    <protectedRange sqref="P123:P144" name="Scores5"/>
    <protectedRange sqref="P105:P117" name="Scores4"/>
    <protectedRange sqref="Q51:Z333" name="Comments"/>
    <protectedRange sqref="P51:P71" name="Scores1"/>
    <protectedRange sqref="P77:P89" name="Scores2"/>
    <protectedRange sqref="P95:P98" name="Scores3"/>
  </protectedRanges>
  <mergeCells count="954">
    <mergeCell ref="B333:O333"/>
    <mergeCell ref="Q333:Z333"/>
    <mergeCell ref="B330:O330"/>
    <mergeCell ref="Q330:Z330"/>
    <mergeCell ref="B331:O331"/>
    <mergeCell ref="Q331:Z331"/>
    <mergeCell ref="B332:O332"/>
    <mergeCell ref="Q332:Z332"/>
    <mergeCell ref="C328:F328"/>
    <mergeCell ref="H328:O328"/>
    <mergeCell ref="Q328:Z328"/>
    <mergeCell ref="C329:F329"/>
    <mergeCell ref="H329:O329"/>
    <mergeCell ref="Q329:Z329"/>
    <mergeCell ref="B325:O325"/>
    <mergeCell ref="Q325:Z325"/>
    <mergeCell ref="B326:O326"/>
    <mergeCell ref="Q326:Z326"/>
    <mergeCell ref="C327:O327"/>
    <mergeCell ref="Q327:Z327"/>
    <mergeCell ref="C322:F322"/>
    <mergeCell ref="H322:O322"/>
    <mergeCell ref="Q322:Z322"/>
    <mergeCell ref="B323:O323"/>
    <mergeCell ref="Q323:Z323"/>
    <mergeCell ref="B324:O324"/>
    <mergeCell ref="Q324:Z324"/>
    <mergeCell ref="C320:F320"/>
    <mergeCell ref="H320:O320"/>
    <mergeCell ref="Q320:Z320"/>
    <mergeCell ref="C321:F321"/>
    <mergeCell ref="H321:O321"/>
    <mergeCell ref="Q321:Z321"/>
    <mergeCell ref="B317:O317"/>
    <mergeCell ref="Q317:Z317"/>
    <mergeCell ref="B318:O318"/>
    <mergeCell ref="Q318:Z318"/>
    <mergeCell ref="C319:O319"/>
    <mergeCell ref="Q319:Z319"/>
    <mergeCell ref="C314:F314"/>
    <mergeCell ref="H314:O314"/>
    <mergeCell ref="Q314:Z314"/>
    <mergeCell ref="B315:O315"/>
    <mergeCell ref="Q315:Z315"/>
    <mergeCell ref="B316:O316"/>
    <mergeCell ref="Q316:Z316"/>
    <mergeCell ref="B311:O311"/>
    <mergeCell ref="Q311:Z311"/>
    <mergeCell ref="C312:O312"/>
    <mergeCell ref="Q312:Z312"/>
    <mergeCell ref="C313:F313"/>
    <mergeCell ref="H313:O313"/>
    <mergeCell ref="Q313:Z313"/>
    <mergeCell ref="B308:O308"/>
    <mergeCell ref="Q308:Z308"/>
    <mergeCell ref="B309:O309"/>
    <mergeCell ref="Q309:Z309"/>
    <mergeCell ref="B310:O310"/>
    <mergeCell ref="Q310:Z310"/>
    <mergeCell ref="C306:F306"/>
    <mergeCell ref="H306:O306"/>
    <mergeCell ref="Q306:Z306"/>
    <mergeCell ref="C307:F307"/>
    <mergeCell ref="H307:O307"/>
    <mergeCell ref="Q307:Z307"/>
    <mergeCell ref="C304:F304"/>
    <mergeCell ref="H304:O304"/>
    <mergeCell ref="Q304:Z304"/>
    <mergeCell ref="C305:F305"/>
    <mergeCell ref="H305:O305"/>
    <mergeCell ref="Q305:Z305"/>
    <mergeCell ref="C302:F302"/>
    <mergeCell ref="H302:O302"/>
    <mergeCell ref="Q302:Z302"/>
    <mergeCell ref="C303:F303"/>
    <mergeCell ref="H303:O303"/>
    <mergeCell ref="Q303:Z303"/>
    <mergeCell ref="C300:F300"/>
    <mergeCell ref="H300:O300"/>
    <mergeCell ref="Q300:Z300"/>
    <mergeCell ref="C301:F301"/>
    <mergeCell ref="H301:O301"/>
    <mergeCell ref="Q301:Z301"/>
    <mergeCell ref="B297:O297"/>
    <mergeCell ref="Q297:Z297"/>
    <mergeCell ref="B298:O298"/>
    <mergeCell ref="Q298:Z298"/>
    <mergeCell ref="C299:O299"/>
    <mergeCell ref="Q299:Z299"/>
    <mergeCell ref="C294:F294"/>
    <mergeCell ref="H294:O294"/>
    <mergeCell ref="Q294:Z294"/>
    <mergeCell ref="B295:O295"/>
    <mergeCell ref="Q295:Z295"/>
    <mergeCell ref="B296:O296"/>
    <mergeCell ref="Q296:Z296"/>
    <mergeCell ref="B291:O291"/>
    <mergeCell ref="Q291:Z291"/>
    <mergeCell ref="C292:O292"/>
    <mergeCell ref="Q292:Z292"/>
    <mergeCell ref="C293:F293"/>
    <mergeCell ref="H293:O293"/>
    <mergeCell ref="Q293:Z293"/>
    <mergeCell ref="B288:O288"/>
    <mergeCell ref="Q288:Z288"/>
    <mergeCell ref="B289:O289"/>
    <mergeCell ref="Q289:Z289"/>
    <mergeCell ref="B290:O290"/>
    <mergeCell ref="Q290:Z290"/>
    <mergeCell ref="C286:F286"/>
    <mergeCell ref="H286:O286"/>
    <mergeCell ref="Q286:Z286"/>
    <mergeCell ref="C287:F287"/>
    <mergeCell ref="H287:O287"/>
    <mergeCell ref="Q287:Z287"/>
    <mergeCell ref="C284:F284"/>
    <mergeCell ref="H284:O284"/>
    <mergeCell ref="Q284:Z284"/>
    <mergeCell ref="C285:F285"/>
    <mergeCell ref="H285:O285"/>
    <mergeCell ref="Q285:Z285"/>
    <mergeCell ref="C282:F282"/>
    <mergeCell ref="H282:O282"/>
    <mergeCell ref="Q282:Z282"/>
    <mergeCell ref="C283:F283"/>
    <mergeCell ref="H283:O283"/>
    <mergeCell ref="Q283:Z283"/>
    <mergeCell ref="C280:F280"/>
    <mergeCell ref="H280:O280"/>
    <mergeCell ref="Q280:Z280"/>
    <mergeCell ref="C281:F281"/>
    <mergeCell ref="H281:O281"/>
    <mergeCell ref="Q281:Z281"/>
    <mergeCell ref="C278:F278"/>
    <mergeCell ref="H278:O278"/>
    <mergeCell ref="Q278:Z278"/>
    <mergeCell ref="C279:F279"/>
    <mergeCell ref="H279:O279"/>
    <mergeCell ref="Q279:Z279"/>
    <mergeCell ref="C276:F276"/>
    <mergeCell ref="H276:O276"/>
    <mergeCell ref="Q276:Z276"/>
    <mergeCell ref="C277:F277"/>
    <mergeCell ref="H277:O277"/>
    <mergeCell ref="Q277:Z277"/>
    <mergeCell ref="C274:F274"/>
    <mergeCell ref="H274:O274"/>
    <mergeCell ref="Q274:Z274"/>
    <mergeCell ref="C275:F275"/>
    <mergeCell ref="H275:O275"/>
    <mergeCell ref="Q275:Z275"/>
    <mergeCell ref="B271:O271"/>
    <mergeCell ref="Q271:Z271"/>
    <mergeCell ref="C272:O272"/>
    <mergeCell ref="Q272:Z272"/>
    <mergeCell ref="C273:F273"/>
    <mergeCell ref="H273:O273"/>
    <mergeCell ref="Q273:Z273"/>
    <mergeCell ref="B268:O268"/>
    <mergeCell ref="Q268:Z268"/>
    <mergeCell ref="B269:O269"/>
    <mergeCell ref="Q269:Z269"/>
    <mergeCell ref="B270:O270"/>
    <mergeCell ref="Q270:Z270"/>
    <mergeCell ref="C266:F266"/>
    <mergeCell ref="H266:O266"/>
    <mergeCell ref="Q266:Z266"/>
    <mergeCell ref="C267:F267"/>
    <mergeCell ref="H267:O267"/>
    <mergeCell ref="Q267:Z267"/>
    <mergeCell ref="C264:F264"/>
    <mergeCell ref="H264:O264"/>
    <mergeCell ref="Q264:Z264"/>
    <mergeCell ref="C265:F265"/>
    <mergeCell ref="H265:O265"/>
    <mergeCell ref="Q265:Z265"/>
    <mergeCell ref="B261:O261"/>
    <mergeCell ref="Q261:Z261"/>
    <mergeCell ref="C262:O262"/>
    <mergeCell ref="Q262:Z262"/>
    <mergeCell ref="C263:O263"/>
    <mergeCell ref="Q263:Z263"/>
    <mergeCell ref="B258:O258"/>
    <mergeCell ref="Q258:Z258"/>
    <mergeCell ref="B259:O259"/>
    <mergeCell ref="Q259:Z259"/>
    <mergeCell ref="B260:O260"/>
    <mergeCell ref="Q260:Z260"/>
    <mergeCell ref="C256:F256"/>
    <mergeCell ref="H256:O256"/>
    <mergeCell ref="Q256:Z256"/>
    <mergeCell ref="C257:F257"/>
    <mergeCell ref="H257:O257"/>
    <mergeCell ref="Q257:Z257"/>
    <mergeCell ref="C254:F254"/>
    <mergeCell ref="H254:O254"/>
    <mergeCell ref="Q254:Z254"/>
    <mergeCell ref="C255:F255"/>
    <mergeCell ref="H255:O255"/>
    <mergeCell ref="Q255:Z255"/>
    <mergeCell ref="C252:F252"/>
    <mergeCell ref="H252:O252"/>
    <mergeCell ref="Q252:Z252"/>
    <mergeCell ref="C253:F253"/>
    <mergeCell ref="H253:O253"/>
    <mergeCell ref="Q253:Z253"/>
    <mergeCell ref="C250:F250"/>
    <mergeCell ref="H250:O250"/>
    <mergeCell ref="Q250:Z250"/>
    <mergeCell ref="C251:F251"/>
    <mergeCell ref="H251:O251"/>
    <mergeCell ref="Q251:Z251"/>
    <mergeCell ref="C247:O247"/>
    <mergeCell ref="Q247:Z247"/>
    <mergeCell ref="C248:F248"/>
    <mergeCell ref="H248:O248"/>
    <mergeCell ref="Q248:Z248"/>
    <mergeCell ref="C249:F249"/>
    <mergeCell ref="H249:O249"/>
    <mergeCell ref="Q249:Z249"/>
    <mergeCell ref="B244:O244"/>
    <mergeCell ref="Q244:Z244"/>
    <mergeCell ref="B245:O245"/>
    <mergeCell ref="Q245:Z245"/>
    <mergeCell ref="C246:O246"/>
    <mergeCell ref="Q246:Z246"/>
    <mergeCell ref="C241:F241"/>
    <mergeCell ref="H241:O241"/>
    <mergeCell ref="Q241:Z241"/>
    <mergeCell ref="B242:O242"/>
    <mergeCell ref="Q242:Z242"/>
    <mergeCell ref="B243:O243"/>
    <mergeCell ref="Q243:Z243"/>
    <mergeCell ref="B238:O238"/>
    <mergeCell ref="Q238:Z238"/>
    <mergeCell ref="C239:O239"/>
    <mergeCell ref="Q239:Z239"/>
    <mergeCell ref="C240:F240"/>
    <mergeCell ref="H240:O240"/>
    <mergeCell ref="Q240:Z240"/>
    <mergeCell ref="B235:O235"/>
    <mergeCell ref="Q235:Z235"/>
    <mergeCell ref="B236:O236"/>
    <mergeCell ref="Q236:Z236"/>
    <mergeCell ref="B237:O237"/>
    <mergeCell ref="Q237:Z237"/>
    <mergeCell ref="B232:O232"/>
    <mergeCell ref="Q232:Z232"/>
    <mergeCell ref="C233:O233"/>
    <mergeCell ref="Q233:Z233"/>
    <mergeCell ref="C234:F234"/>
    <mergeCell ref="H234:O234"/>
    <mergeCell ref="Q234:Z234"/>
    <mergeCell ref="B229:O229"/>
    <mergeCell ref="Q229:Z229"/>
    <mergeCell ref="B230:O230"/>
    <mergeCell ref="Q230:Z230"/>
    <mergeCell ref="B231:O231"/>
    <mergeCell ref="Q231:Z231"/>
    <mergeCell ref="C227:F227"/>
    <mergeCell ref="H227:O227"/>
    <mergeCell ref="Q227:Z227"/>
    <mergeCell ref="C228:F228"/>
    <mergeCell ref="H228:O228"/>
    <mergeCell ref="Q228:Z228"/>
    <mergeCell ref="C225:F225"/>
    <mergeCell ref="H225:O225"/>
    <mergeCell ref="Q225:Z225"/>
    <mergeCell ref="C226:F226"/>
    <mergeCell ref="H226:O226"/>
    <mergeCell ref="Q226:Z226"/>
    <mergeCell ref="B222:O222"/>
    <mergeCell ref="Q222:Z222"/>
    <mergeCell ref="B223:O223"/>
    <mergeCell ref="Q223:Z223"/>
    <mergeCell ref="C224:O224"/>
    <mergeCell ref="Q224:Z224"/>
    <mergeCell ref="C219:F219"/>
    <mergeCell ref="H219:O219"/>
    <mergeCell ref="Q219:Z219"/>
    <mergeCell ref="B220:O220"/>
    <mergeCell ref="Q220:Z220"/>
    <mergeCell ref="B221:O221"/>
    <mergeCell ref="Q221:Z221"/>
    <mergeCell ref="C217:F217"/>
    <mergeCell ref="H217:O217"/>
    <mergeCell ref="Q217:Z217"/>
    <mergeCell ref="C218:F218"/>
    <mergeCell ref="H218:O218"/>
    <mergeCell ref="Q218:Z218"/>
    <mergeCell ref="C215:F215"/>
    <mergeCell ref="H215:O215"/>
    <mergeCell ref="Q215:Z215"/>
    <mergeCell ref="C216:F216"/>
    <mergeCell ref="H216:O216"/>
    <mergeCell ref="Q216:Z216"/>
    <mergeCell ref="B212:O212"/>
    <mergeCell ref="Q212:Z212"/>
    <mergeCell ref="B213:O213"/>
    <mergeCell ref="Q213:Z213"/>
    <mergeCell ref="C214:O214"/>
    <mergeCell ref="Q214:Z214"/>
    <mergeCell ref="C209:F209"/>
    <mergeCell ref="H209:O209"/>
    <mergeCell ref="Q209:Z209"/>
    <mergeCell ref="B210:O210"/>
    <mergeCell ref="Q210:Z210"/>
    <mergeCell ref="B211:O211"/>
    <mergeCell ref="Q211:Z211"/>
    <mergeCell ref="C207:F207"/>
    <mergeCell ref="H207:O207"/>
    <mergeCell ref="Q207:Z207"/>
    <mergeCell ref="C208:F208"/>
    <mergeCell ref="H208:O208"/>
    <mergeCell ref="Q208:Z208"/>
    <mergeCell ref="C205:F205"/>
    <mergeCell ref="H205:O205"/>
    <mergeCell ref="Q205:Z205"/>
    <mergeCell ref="C206:F206"/>
    <mergeCell ref="H206:O206"/>
    <mergeCell ref="Q206:Z206"/>
    <mergeCell ref="C203:F203"/>
    <mergeCell ref="H203:O203"/>
    <mergeCell ref="Q203:Z203"/>
    <mergeCell ref="C204:F204"/>
    <mergeCell ref="H204:O204"/>
    <mergeCell ref="Q204:Z204"/>
    <mergeCell ref="C201:F201"/>
    <mergeCell ref="H201:O201"/>
    <mergeCell ref="Q201:Z201"/>
    <mergeCell ref="C202:F202"/>
    <mergeCell ref="H202:O202"/>
    <mergeCell ref="Q202:Z202"/>
    <mergeCell ref="C199:F199"/>
    <mergeCell ref="H199:O199"/>
    <mergeCell ref="Q199:Z199"/>
    <mergeCell ref="C200:F200"/>
    <mergeCell ref="H200:O200"/>
    <mergeCell ref="Q200:Z200"/>
    <mergeCell ref="C196:O196"/>
    <mergeCell ref="Q196:Z196"/>
    <mergeCell ref="C197:F197"/>
    <mergeCell ref="H197:O197"/>
    <mergeCell ref="Q197:Z197"/>
    <mergeCell ref="C198:F198"/>
    <mergeCell ref="H198:O198"/>
    <mergeCell ref="Q198:Z198"/>
    <mergeCell ref="B193:O193"/>
    <mergeCell ref="Q193:Z193"/>
    <mergeCell ref="B194:O194"/>
    <mergeCell ref="Q194:Z194"/>
    <mergeCell ref="C195:O195"/>
    <mergeCell ref="Q195:Z195"/>
    <mergeCell ref="C190:F190"/>
    <mergeCell ref="H190:O190"/>
    <mergeCell ref="Q190:Z190"/>
    <mergeCell ref="B191:O191"/>
    <mergeCell ref="Q191:Z191"/>
    <mergeCell ref="B192:O192"/>
    <mergeCell ref="Q192:Z192"/>
    <mergeCell ref="C188:F188"/>
    <mergeCell ref="H188:O188"/>
    <mergeCell ref="Q188:Z188"/>
    <mergeCell ref="C189:F189"/>
    <mergeCell ref="H189:O189"/>
    <mergeCell ref="Q189:Z189"/>
    <mergeCell ref="C186:F186"/>
    <mergeCell ref="H186:O186"/>
    <mergeCell ref="Q186:Z186"/>
    <mergeCell ref="C187:F187"/>
    <mergeCell ref="H187:O187"/>
    <mergeCell ref="Q187:Z187"/>
    <mergeCell ref="C184:F184"/>
    <mergeCell ref="H184:O184"/>
    <mergeCell ref="Q184:Z184"/>
    <mergeCell ref="C185:F185"/>
    <mergeCell ref="H185:O185"/>
    <mergeCell ref="Q185:Z185"/>
    <mergeCell ref="C182:F182"/>
    <mergeCell ref="H182:O182"/>
    <mergeCell ref="Q182:Z182"/>
    <mergeCell ref="C183:F183"/>
    <mergeCell ref="H183:O183"/>
    <mergeCell ref="Q183:Z183"/>
    <mergeCell ref="C180:F180"/>
    <mergeCell ref="H180:O180"/>
    <mergeCell ref="Q180:Z180"/>
    <mergeCell ref="C181:F181"/>
    <mergeCell ref="H181:O181"/>
    <mergeCell ref="Q181:Z181"/>
    <mergeCell ref="B177:O177"/>
    <mergeCell ref="Q177:Z177"/>
    <mergeCell ref="C178:O178"/>
    <mergeCell ref="Q178:Z178"/>
    <mergeCell ref="C179:F179"/>
    <mergeCell ref="H179:O179"/>
    <mergeCell ref="Q179:Z179"/>
    <mergeCell ref="B174:O174"/>
    <mergeCell ref="Q174:Z174"/>
    <mergeCell ref="B175:O175"/>
    <mergeCell ref="Q175:Z175"/>
    <mergeCell ref="B176:O176"/>
    <mergeCell ref="Q176:Z176"/>
    <mergeCell ref="C172:F172"/>
    <mergeCell ref="H172:O172"/>
    <mergeCell ref="Q172:Z172"/>
    <mergeCell ref="C173:F173"/>
    <mergeCell ref="H173:O173"/>
    <mergeCell ref="Q173:Z173"/>
    <mergeCell ref="C170:F170"/>
    <mergeCell ref="H170:O170"/>
    <mergeCell ref="Q170:Z170"/>
    <mergeCell ref="C171:F171"/>
    <mergeCell ref="H171:O171"/>
    <mergeCell ref="Q171:Z171"/>
    <mergeCell ref="C168:F168"/>
    <mergeCell ref="H168:O168"/>
    <mergeCell ref="Q168:Z168"/>
    <mergeCell ref="C169:F169"/>
    <mergeCell ref="H169:O169"/>
    <mergeCell ref="Q169:Z169"/>
    <mergeCell ref="C166:F166"/>
    <mergeCell ref="H166:O166"/>
    <mergeCell ref="Q166:Z166"/>
    <mergeCell ref="C167:F167"/>
    <mergeCell ref="H167:O167"/>
    <mergeCell ref="Q167:Z167"/>
    <mergeCell ref="C164:F164"/>
    <mergeCell ref="H164:O164"/>
    <mergeCell ref="Q164:Z164"/>
    <mergeCell ref="C165:F165"/>
    <mergeCell ref="H165:O165"/>
    <mergeCell ref="Q165:Z165"/>
    <mergeCell ref="C162:F162"/>
    <mergeCell ref="H162:O162"/>
    <mergeCell ref="Q162:Z162"/>
    <mergeCell ref="C163:F163"/>
    <mergeCell ref="H163:O163"/>
    <mergeCell ref="Q163:Z163"/>
    <mergeCell ref="C160:F160"/>
    <mergeCell ref="H160:O160"/>
    <mergeCell ref="Q160:Z160"/>
    <mergeCell ref="C161:F161"/>
    <mergeCell ref="H161:O161"/>
    <mergeCell ref="Q161:Z161"/>
    <mergeCell ref="C157:O157"/>
    <mergeCell ref="Q157:Z157"/>
    <mergeCell ref="C158:F158"/>
    <mergeCell ref="H158:O158"/>
    <mergeCell ref="Q158:Z158"/>
    <mergeCell ref="C159:F159"/>
    <mergeCell ref="H159:O159"/>
    <mergeCell ref="Q159:Z159"/>
    <mergeCell ref="B154:O154"/>
    <mergeCell ref="Q154:Z154"/>
    <mergeCell ref="B155:O155"/>
    <mergeCell ref="Q155:Z155"/>
    <mergeCell ref="C156:O156"/>
    <mergeCell ref="Q156:Z156"/>
    <mergeCell ref="C151:F151"/>
    <mergeCell ref="H151:O151"/>
    <mergeCell ref="Q151:Z151"/>
    <mergeCell ref="B152:O152"/>
    <mergeCell ref="Q152:Z152"/>
    <mergeCell ref="B153:O153"/>
    <mergeCell ref="Q153:Z153"/>
    <mergeCell ref="B148:O148"/>
    <mergeCell ref="Q148:Z148"/>
    <mergeCell ref="C149:O149"/>
    <mergeCell ref="Q149:Z149"/>
    <mergeCell ref="C150:F150"/>
    <mergeCell ref="H150:O150"/>
    <mergeCell ref="Q150:Z150"/>
    <mergeCell ref="B145:O145"/>
    <mergeCell ref="Q145:Z145"/>
    <mergeCell ref="B146:O146"/>
    <mergeCell ref="Q146:Z146"/>
    <mergeCell ref="B147:O147"/>
    <mergeCell ref="Q147:Z147"/>
    <mergeCell ref="C143:F143"/>
    <mergeCell ref="H143:O143"/>
    <mergeCell ref="Q143:Z143"/>
    <mergeCell ref="C144:F144"/>
    <mergeCell ref="H144:O144"/>
    <mergeCell ref="Q144:Z144"/>
    <mergeCell ref="C141:F141"/>
    <mergeCell ref="H141:O141"/>
    <mergeCell ref="Q141:Z141"/>
    <mergeCell ref="C142:F142"/>
    <mergeCell ref="H142:O142"/>
    <mergeCell ref="Q142:Z142"/>
    <mergeCell ref="C139:F139"/>
    <mergeCell ref="H139:O139"/>
    <mergeCell ref="Q139:Z139"/>
    <mergeCell ref="C140:F140"/>
    <mergeCell ref="H140:O140"/>
    <mergeCell ref="Q140:Z140"/>
    <mergeCell ref="C137:F137"/>
    <mergeCell ref="H137:O137"/>
    <mergeCell ref="Q137:Z137"/>
    <mergeCell ref="C138:F138"/>
    <mergeCell ref="H138:O138"/>
    <mergeCell ref="Q138:Z138"/>
    <mergeCell ref="C135:F135"/>
    <mergeCell ref="H135:O135"/>
    <mergeCell ref="Q135:Z135"/>
    <mergeCell ref="C136:F136"/>
    <mergeCell ref="H136:O136"/>
    <mergeCell ref="Q136:Z136"/>
    <mergeCell ref="C133:F133"/>
    <mergeCell ref="H133:O133"/>
    <mergeCell ref="Q133:Z133"/>
    <mergeCell ref="C134:F134"/>
    <mergeCell ref="H134:O134"/>
    <mergeCell ref="Q134:Z134"/>
    <mergeCell ref="C131:F131"/>
    <mergeCell ref="H131:O131"/>
    <mergeCell ref="Q131:Z131"/>
    <mergeCell ref="C132:F132"/>
    <mergeCell ref="H132:O132"/>
    <mergeCell ref="Q132:Z132"/>
    <mergeCell ref="C129:F129"/>
    <mergeCell ref="H129:O129"/>
    <mergeCell ref="Q129:Z129"/>
    <mergeCell ref="C130:F130"/>
    <mergeCell ref="H130:O130"/>
    <mergeCell ref="Q130:Z130"/>
    <mergeCell ref="C127:F127"/>
    <mergeCell ref="H127:O127"/>
    <mergeCell ref="Q127:Z127"/>
    <mergeCell ref="C128:F128"/>
    <mergeCell ref="H128:O128"/>
    <mergeCell ref="Q128:Z128"/>
    <mergeCell ref="C125:F125"/>
    <mergeCell ref="H125:O125"/>
    <mergeCell ref="Q125:Z125"/>
    <mergeCell ref="C126:F126"/>
    <mergeCell ref="H126:O126"/>
    <mergeCell ref="Q126:Z126"/>
    <mergeCell ref="C123:F123"/>
    <mergeCell ref="H123:O123"/>
    <mergeCell ref="Q123:Z123"/>
    <mergeCell ref="C124:F124"/>
    <mergeCell ref="H124:O124"/>
    <mergeCell ref="Q124:Z124"/>
    <mergeCell ref="B120:O120"/>
    <mergeCell ref="Q120:Z120"/>
    <mergeCell ref="B121:O121"/>
    <mergeCell ref="Q121:Z121"/>
    <mergeCell ref="C122:O122"/>
    <mergeCell ref="Q122:Z122"/>
    <mergeCell ref="C117:F117"/>
    <mergeCell ref="H117:O117"/>
    <mergeCell ref="Q117:Z117"/>
    <mergeCell ref="B118:O118"/>
    <mergeCell ref="Q118:Z118"/>
    <mergeCell ref="B119:O119"/>
    <mergeCell ref="Q119:Z119"/>
    <mergeCell ref="C115:F115"/>
    <mergeCell ref="H115:O115"/>
    <mergeCell ref="Q115:Z115"/>
    <mergeCell ref="C116:F116"/>
    <mergeCell ref="H116:O116"/>
    <mergeCell ref="Q116:Z116"/>
    <mergeCell ref="C113:F113"/>
    <mergeCell ref="H113:O113"/>
    <mergeCell ref="Q113:Z113"/>
    <mergeCell ref="C114:F114"/>
    <mergeCell ref="H114:O114"/>
    <mergeCell ref="Q114:Z114"/>
    <mergeCell ref="C111:F111"/>
    <mergeCell ref="H111:O111"/>
    <mergeCell ref="Q111:Z111"/>
    <mergeCell ref="C112:F112"/>
    <mergeCell ref="H112:O112"/>
    <mergeCell ref="Q112:Z112"/>
    <mergeCell ref="C109:F109"/>
    <mergeCell ref="H109:O109"/>
    <mergeCell ref="Q109:Z109"/>
    <mergeCell ref="C110:F110"/>
    <mergeCell ref="H110:O110"/>
    <mergeCell ref="Q110:Z110"/>
    <mergeCell ref="C107:F107"/>
    <mergeCell ref="H107:O107"/>
    <mergeCell ref="Q107:Z107"/>
    <mergeCell ref="C108:F108"/>
    <mergeCell ref="H108:O108"/>
    <mergeCell ref="Q108:Z108"/>
    <mergeCell ref="C105:F105"/>
    <mergeCell ref="H105:O105"/>
    <mergeCell ref="Q105:Z105"/>
    <mergeCell ref="C106:F106"/>
    <mergeCell ref="H106:O106"/>
    <mergeCell ref="Q106:Z106"/>
    <mergeCell ref="B102:O102"/>
    <mergeCell ref="Q102:Z102"/>
    <mergeCell ref="C103:O103"/>
    <mergeCell ref="Q103:Z103"/>
    <mergeCell ref="C104:O104"/>
    <mergeCell ref="Q104:Z104"/>
    <mergeCell ref="B99:O99"/>
    <mergeCell ref="Q99:Z99"/>
    <mergeCell ref="B100:O100"/>
    <mergeCell ref="Q100:Z100"/>
    <mergeCell ref="B101:O101"/>
    <mergeCell ref="Q101:Z101"/>
    <mergeCell ref="C97:F97"/>
    <mergeCell ref="H97:O97"/>
    <mergeCell ref="Q97:Z97"/>
    <mergeCell ref="C98:F98"/>
    <mergeCell ref="H98:O98"/>
    <mergeCell ref="Q98:Z98"/>
    <mergeCell ref="C95:F95"/>
    <mergeCell ref="H95:O95"/>
    <mergeCell ref="Q95:Z95"/>
    <mergeCell ref="C96:F96"/>
    <mergeCell ref="H96:O96"/>
    <mergeCell ref="Q96:Z96"/>
    <mergeCell ref="B92:O92"/>
    <mergeCell ref="Q92:Z92"/>
    <mergeCell ref="B93:O93"/>
    <mergeCell ref="Q93:Z93"/>
    <mergeCell ref="C94:O94"/>
    <mergeCell ref="Q94:Z94"/>
    <mergeCell ref="C89:F89"/>
    <mergeCell ref="H89:O89"/>
    <mergeCell ref="Q89:Z89"/>
    <mergeCell ref="B90:O90"/>
    <mergeCell ref="Q90:Z90"/>
    <mergeCell ref="B91:O91"/>
    <mergeCell ref="Q91:Z91"/>
    <mergeCell ref="C87:F87"/>
    <mergeCell ref="H87:O87"/>
    <mergeCell ref="Q87:Z87"/>
    <mergeCell ref="C88:F88"/>
    <mergeCell ref="H88:O88"/>
    <mergeCell ref="Q88:Z88"/>
    <mergeCell ref="C85:F85"/>
    <mergeCell ref="H85:O85"/>
    <mergeCell ref="Q85:Z85"/>
    <mergeCell ref="C86:F86"/>
    <mergeCell ref="H86:O86"/>
    <mergeCell ref="Q86:Z86"/>
    <mergeCell ref="C83:F83"/>
    <mergeCell ref="H83:O83"/>
    <mergeCell ref="Q83:Z83"/>
    <mergeCell ref="C84:F84"/>
    <mergeCell ref="H84:O84"/>
    <mergeCell ref="Q84:Z84"/>
    <mergeCell ref="C81:F81"/>
    <mergeCell ref="H81:O81"/>
    <mergeCell ref="Q81:Z81"/>
    <mergeCell ref="C82:F82"/>
    <mergeCell ref="H82:O82"/>
    <mergeCell ref="Q82:Z82"/>
    <mergeCell ref="C79:F79"/>
    <mergeCell ref="H79:O79"/>
    <mergeCell ref="Q79:Z79"/>
    <mergeCell ref="C80:F80"/>
    <mergeCell ref="H80:O80"/>
    <mergeCell ref="Q80:Z80"/>
    <mergeCell ref="C77:F77"/>
    <mergeCell ref="H77:O77"/>
    <mergeCell ref="Q77:Z77"/>
    <mergeCell ref="C78:F78"/>
    <mergeCell ref="H78:O78"/>
    <mergeCell ref="Q78:Z78"/>
    <mergeCell ref="B72:O72"/>
    <mergeCell ref="B73:O73"/>
    <mergeCell ref="B74:O74"/>
    <mergeCell ref="B75:O75"/>
    <mergeCell ref="Q75:Z75"/>
    <mergeCell ref="C76:O76"/>
    <mergeCell ref="Q76:Z76"/>
    <mergeCell ref="C70:F70"/>
    <mergeCell ref="H70:O70"/>
    <mergeCell ref="Q70:Z70"/>
    <mergeCell ref="C71:F71"/>
    <mergeCell ref="H71:O71"/>
    <mergeCell ref="Q71:Z71"/>
    <mergeCell ref="C68:F68"/>
    <mergeCell ref="H68:O68"/>
    <mergeCell ref="Q68:Z68"/>
    <mergeCell ref="C69:F69"/>
    <mergeCell ref="H69:O69"/>
    <mergeCell ref="Q69:Z69"/>
    <mergeCell ref="C66:F66"/>
    <mergeCell ref="H66:O66"/>
    <mergeCell ref="Q66:Z66"/>
    <mergeCell ref="C67:F67"/>
    <mergeCell ref="H67:O67"/>
    <mergeCell ref="Q67:Z67"/>
    <mergeCell ref="C64:F64"/>
    <mergeCell ref="H64:O64"/>
    <mergeCell ref="Q64:Z64"/>
    <mergeCell ref="C65:F65"/>
    <mergeCell ref="H65:O65"/>
    <mergeCell ref="Q65:Z65"/>
    <mergeCell ref="C62:F62"/>
    <mergeCell ref="H62:O62"/>
    <mergeCell ref="Q62:Z62"/>
    <mergeCell ref="C63:F63"/>
    <mergeCell ref="H63:O63"/>
    <mergeCell ref="Q63:Z63"/>
    <mergeCell ref="C59:F59"/>
    <mergeCell ref="H59:O59"/>
    <mergeCell ref="Q59:Z59"/>
    <mergeCell ref="B60:B61"/>
    <mergeCell ref="C60:F61"/>
    <mergeCell ref="G60:G61"/>
    <mergeCell ref="H60:O61"/>
    <mergeCell ref="P60:P61"/>
    <mergeCell ref="Q60:Z61"/>
    <mergeCell ref="C57:F57"/>
    <mergeCell ref="H57:O57"/>
    <mergeCell ref="Q57:Z57"/>
    <mergeCell ref="C58:F58"/>
    <mergeCell ref="H58:O58"/>
    <mergeCell ref="Q58:Z58"/>
    <mergeCell ref="C55:F55"/>
    <mergeCell ref="H55:O55"/>
    <mergeCell ref="Q55:Z55"/>
    <mergeCell ref="C56:F56"/>
    <mergeCell ref="H56:O56"/>
    <mergeCell ref="Q56:Z56"/>
    <mergeCell ref="C52:O52"/>
    <mergeCell ref="Q52:Z52"/>
    <mergeCell ref="C53:O53"/>
    <mergeCell ref="Q53:Z53"/>
    <mergeCell ref="C54:F54"/>
    <mergeCell ref="H54:O54"/>
    <mergeCell ref="Q54:Z54"/>
    <mergeCell ref="B49:Z49"/>
    <mergeCell ref="C50:F50"/>
    <mergeCell ref="H50:O50"/>
    <mergeCell ref="Q50:Z50"/>
    <mergeCell ref="C51:O51"/>
    <mergeCell ref="Q51:Z51"/>
    <mergeCell ref="T46:V46"/>
    <mergeCell ref="W46:Z46"/>
    <mergeCell ref="B47:G47"/>
    <mergeCell ref="H47:L47"/>
    <mergeCell ref="M47:Z47"/>
    <mergeCell ref="B48:G48"/>
    <mergeCell ref="H48:J48"/>
    <mergeCell ref="K48:Z48"/>
    <mergeCell ref="B46:G46"/>
    <mergeCell ref="H46:J46"/>
    <mergeCell ref="K46:L46"/>
    <mergeCell ref="M46:N46"/>
    <mergeCell ref="P46:Q46"/>
    <mergeCell ref="R46:S46"/>
    <mergeCell ref="T44:V44"/>
    <mergeCell ref="W44:Z44"/>
    <mergeCell ref="B45:E45"/>
    <mergeCell ref="H45:J45"/>
    <mergeCell ref="K45:L45"/>
    <mergeCell ref="M45:N45"/>
    <mergeCell ref="P45:Q45"/>
    <mergeCell ref="R45:S45"/>
    <mergeCell ref="T45:V45"/>
    <mergeCell ref="W45:Z45"/>
    <mergeCell ref="B44:E44"/>
    <mergeCell ref="H44:J44"/>
    <mergeCell ref="K44:L44"/>
    <mergeCell ref="M44:N44"/>
    <mergeCell ref="P44:Q44"/>
    <mergeCell ref="R44:S44"/>
    <mergeCell ref="T42:V42"/>
    <mergeCell ref="W42:Z42"/>
    <mergeCell ref="B43:E43"/>
    <mergeCell ref="H43:J43"/>
    <mergeCell ref="K43:L43"/>
    <mergeCell ref="M43:N43"/>
    <mergeCell ref="P43:Q43"/>
    <mergeCell ref="R43:S43"/>
    <mergeCell ref="T43:V43"/>
    <mergeCell ref="W43:Z43"/>
    <mergeCell ref="B42:E42"/>
    <mergeCell ref="H42:J42"/>
    <mergeCell ref="K42:L42"/>
    <mergeCell ref="M42:N42"/>
    <mergeCell ref="P42:Q42"/>
    <mergeCell ref="R42:S42"/>
    <mergeCell ref="T40:V40"/>
    <mergeCell ref="W40:Z40"/>
    <mergeCell ref="B41:E41"/>
    <mergeCell ref="H41:J41"/>
    <mergeCell ref="K41:L41"/>
    <mergeCell ref="M41:N41"/>
    <mergeCell ref="P41:Q41"/>
    <mergeCell ref="R41:S41"/>
    <mergeCell ref="T41:V41"/>
    <mergeCell ref="W41:Z41"/>
    <mergeCell ref="B40:E40"/>
    <mergeCell ref="H40:J40"/>
    <mergeCell ref="K40:L40"/>
    <mergeCell ref="M40:N40"/>
    <mergeCell ref="P40:Q40"/>
    <mergeCell ref="R40:S40"/>
    <mergeCell ref="T38:V38"/>
    <mergeCell ref="W38:Z38"/>
    <mergeCell ref="B39:E39"/>
    <mergeCell ref="H39:J39"/>
    <mergeCell ref="K39:L39"/>
    <mergeCell ref="M39:N39"/>
    <mergeCell ref="P39:Q39"/>
    <mergeCell ref="R39:S39"/>
    <mergeCell ref="T39:V39"/>
    <mergeCell ref="W39:Z39"/>
    <mergeCell ref="B38:E38"/>
    <mergeCell ref="H38:J38"/>
    <mergeCell ref="K38:L38"/>
    <mergeCell ref="M38:N38"/>
    <mergeCell ref="P38:Q38"/>
    <mergeCell ref="R38:S38"/>
    <mergeCell ref="T36:V36"/>
    <mergeCell ref="W36:Z36"/>
    <mergeCell ref="B37:E37"/>
    <mergeCell ref="H37:J37"/>
    <mergeCell ref="K37:L37"/>
    <mergeCell ref="M37:N37"/>
    <mergeCell ref="P37:Q37"/>
    <mergeCell ref="R37:S37"/>
    <mergeCell ref="T37:V37"/>
    <mergeCell ref="W37:Z37"/>
    <mergeCell ref="B36:E36"/>
    <mergeCell ref="H36:J36"/>
    <mergeCell ref="K36:L36"/>
    <mergeCell ref="M36:N36"/>
    <mergeCell ref="P36:Q36"/>
    <mergeCell ref="R36:S36"/>
    <mergeCell ref="T34:V34"/>
    <mergeCell ref="W34:Z34"/>
    <mergeCell ref="B35:E35"/>
    <mergeCell ref="H35:J35"/>
    <mergeCell ref="K35:L35"/>
    <mergeCell ref="M35:N35"/>
    <mergeCell ref="P35:Q35"/>
    <mergeCell ref="R35:S35"/>
    <mergeCell ref="T35:V35"/>
    <mergeCell ref="W35:Z35"/>
    <mergeCell ref="B34:E34"/>
    <mergeCell ref="H34:J34"/>
    <mergeCell ref="K34:L34"/>
    <mergeCell ref="M34:N34"/>
    <mergeCell ref="P34:Q34"/>
    <mergeCell ref="R34:S34"/>
    <mergeCell ref="T32:V32"/>
    <mergeCell ref="W32:Z32"/>
    <mergeCell ref="B33:E33"/>
    <mergeCell ref="H33:J33"/>
    <mergeCell ref="K33:L33"/>
    <mergeCell ref="M33:N33"/>
    <mergeCell ref="P33:Q33"/>
    <mergeCell ref="R33:S33"/>
    <mergeCell ref="T33:V33"/>
    <mergeCell ref="W33:Z33"/>
    <mergeCell ref="B32:E32"/>
    <mergeCell ref="H32:J32"/>
    <mergeCell ref="K32:L32"/>
    <mergeCell ref="M32:N32"/>
    <mergeCell ref="P32:Q32"/>
    <mergeCell ref="R32:S32"/>
    <mergeCell ref="T30:V30"/>
    <mergeCell ref="W30:Z30"/>
    <mergeCell ref="B31:E31"/>
    <mergeCell ref="H31:J31"/>
    <mergeCell ref="K31:L31"/>
    <mergeCell ref="M31:N31"/>
    <mergeCell ref="P31:Q31"/>
    <mergeCell ref="R31:S31"/>
    <mergeCell ref="T31:V31"/>
    <mergeCell ref="W31:Z31"/>
    <mergeCell ref="B30:E30"/>
    <mergeCell ref="H30:J30"/>
    <mergeCell ref="K30:L30"/>
    <mergeCell ref="M30:N30"/>
    <mergeCell ref="P30:Q30"/>
    <mergeCell ref="R30:S30"/>
    <mergeCell ref="T28:V28"/>
    <mergeCell ref="W28:Z28"/>
    <mergeCell ref="B29:E29"/>
    <mergeCell ref="H29:J29"/>
    <mergeCell ref="K29:L29"/>
    <mergeCell ref="M29:N29"/>
    <mergeCell ref="P29:Q29"/>
    <mergeCell ref="R29:S29"/>
    <mergeCell ref="T29:V29"/>
    <mergeCell ref="W29:Z29"/>
    <mergeCell ref="B28:E28"/>
    <mergeCell ref="H28:J28"/>
    <mergeCell ref="K28:L28"/>
    <mergeCell ref="M28:N28"/>
    <mergeCell ref="P28:Q28"/>
    <mergeCell ref="R28:S28"/>
    <mergeCell ref="B27:E27"/>
    <mergeCell ref="H27:J27"/>
    <mergeCell ref="K27:L27"/>
    <mergeCell ref="M27:N27"/>
    <mergeCell ref="P27:Q27"/>
    <mergeCell ref="R27:S27"/>
    <mergeCell ref="T27:V27"/>
    <mergeCell ref="W27:Z27"/>
    <mergeCell ref="B26:E26"/>
    <mergeCell ref="H26:J26"/>
    <mergeCell ref="K26:L26"/>
    <mergeCell ref="M26:N26"/>
    <mergeCell ref="P26:Q26"/>
    <mergeCell ref="R26:S26"/>
    <mergeCell ref="B25:E25"/>
    <mergeCell ref="H25:J25"/>
    <mergeCell ref="K25:L25"/>
    <mergeCell ref="M25:N25"/>
    <mergeCell ref="P25:Q25"/>
    <mergeCell ref="R25:S25"/>
    <mergeCell ref="T25:V25"/>
    <mergeCell ref="W25:Z25"/>
    <mergeCell ref="T26:V26"/>
    <mergeCell ref="W26:Z26"/>
    <mergeCell ref="B21:Z21"/>
    <mergeCell ref="B22:Z22"/>
    <mergeCell ref="B23:Z23"/>
    <mergeCell ref="B24:E24"/>
    <mergeCell ref="H24:J24"/>
    <mergeCell ref="K24:L24"/>
    <mergeCell ref="M24:N24"/>
    <mergeCell ref="P24:Q24"/>
    <mergeCell ref="R24:S24"/>
    <mergeCell ref="T24:V24"/>
    <mergeCell ref="W24:Z24"/>
    <mergeCell ref="B18:I18"/>
    <mergeCell ref="J18:Z18"/>
    <mergeCell ref="B19:I19"/>
    <mergeCell ref="J19:Z19"/>
    <mergeCell ref="B20:I20"/>
    <mergeCell ref="J20:Z20"/>
    <mergeCell ref="B11:Z11"/>
    <mergeCell ref="B12:Z12"/>
    <mergeCell ref="B13:Z13"/>
    <mergeCell ref="B14:Z15"/>
    <mergeCell ref="B16:Z16"/>
    <mergeCell ref="B17:I17"/>
    <mergeCell ref="J17:Z17"/>
    <mergeCell ref="B1:F10"/>
    <mergeCell ref="G1:O1"/>
    <mergeCell ref="P1:Z10"/>
    <mergeCell ref="G2:O2"/>
    <mergeCell ref="G3:O3"/>
    <mergeCell ref="G4:O4"/>
    <mergeCell ref="G5:O5"/>
    <mergeCell ref="G6:O6"/>
    <mergeCell ref="G7:O7"/>
    <mergeCell ref="G8:O8"/>
  </mergeCells>
  <hyperlinks>
    <hyperlink ref="G7" r:id="rId1"/>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52"/>
  <sheetViews>
    <sheetView topLeftCell="A185" workbookViewId="0">
      <selection activeCell="C76" sqref="C76:G76"/>
    </sheetView>
  </sheetViews>
  <sheetFormatPr defaultRowHeight="14.25" x14ac:dyDescent="0.2"/>
  <cols>
    <col min="1" max="1" width="3.28515625" style="1" customWidth="1"/>
    <col min="2" max="2" width="10.28515625" style="5" customWidth="1"/>
    <col min="3" max="3" width="9.140625" style="5"/>
    <col min="4" max="4" width="42.5703125" style="5" customWidth="1"/>
    <col min="5" max="5" width="20.42578125" style="5" customWidth="1"/>
    <col min="6" max="6" width="13.85546875" style="5" customWidth="1"/>
    <col min="7" max="7" width="12.85546875" style="5" customWidth="1"/>
    <col min="8" max="8" width="12.42578125" style="5" customWidth="1"/>
    <col min="9" max="9" width="9.140625" style="1"/>
    <col min="10" max="10" width="8.140625" style="1" customWidth="1"/>
    <col min="11" max="11" width="14.140625" style="1" customWidth="1"/>
    <col min="12" max="12" width="10.42578125" style="1" customWidth="1"/>
    <col min="13" max="13" width="9.140625" style="1"/>
    <col min="14" max="14" width="10.140625" style="1" customWidth="1"/>
    <col min="15" max="15" width="17.42578125" style="1" customWidth="1"/>
    <col min="16" max="16" width="17.7109375" style="1" customWidth="1"/>
    <col min="17" max="17" width="8.5703125" style="225" customWidth="1"/>
    <col min="18" max="18" width="12.140625" style="5" customWidth="1"/>
    <col min="19" max="19" width="13.28515625" style="5" customWidth="1"/>
    <col min="20" max="20" width="10.5703125" style="5" customWidth="1"/>
    <col min="21" max="21" width="1.28515625" style="1" customWidth="1"/>
    <col min="22" max="22" width="10" style="1" customWidth="1"/>
    <col min="23" max="23" width="2.5703125" style="5" customWidth="1"/>
    <col min="24" max="25" width="9.140625" style="5"/>
    <col min="26" max="26" width="8.28515625" style="5" customWidth="1"/>
    <col min="27" max="256" width="9.140625" style="1"/>
    <col min="257" max="257" width="3.28515625" style="1" customWidth="1"/>
    <col min="258" max="258" width="10.28515625" style="1" customWidth="1"/>
    <col min="259" max="259" width="9.140625" style="1"/>
    <col min="260" max="260" width="17.85546875" style="1" customWidth="1"/>
    <col min="261" max="261" width="39" style="1" customWidth="1"/>
    <col min="262" max="262" width="10.140625" style="1" customWidth="1"/>
    <col min="263" max="263" width="5.140625" style="1" customWidth="1"/>
    <col min="264" max="264" width="12.42578125" style="1" customWidth="1"/>
    <col min="265" max="265" width="9.140625" style="1"/>
    <col min="266" max="267" width="14.140625" style="1" customWidth="1"/>
    <col min="268" max="268" width="18.140625" style="1" customWidth="1"/>
    <col min="269" max="269" width="9.140625" style="1"/>
    <col min="270" max="270" width="7.5703125" style="1" customWidth="1"/>
    <col min="271" max="271" width="9.140625" style="1"/>
    <col min="272" max="272" width="17.7109375" style="1" customWidth="1"/>
    <col min="273" max="273" width="10.28515625" style="1" customWidth="1"/>
    <col min="274" max="274" width="12.140625" style="1" customWidth="1"/>
    <col min="275" max="275" width="14.85546875" style="1" customWidth="1"/>
    <col min="276" max="276" width="10.5703125" style="1" customWidth="1"/>
    <col min="277" max="278" width="9.140625" style="1"/>
    <col min="279" max="279" width="6.7109375" style="1" customWidth="1"/>
    <col min="280" max="281" width="9.140625" style="1"/>
    <col min="282" max="282" width="11.5703125" style="1" customWidth="1"/>
    <col min="283" max="512" width="9.140625" style="1"/>
    <col min="513" max="513" width="3.28515625" style="1" customWidth="1"/>
    <col min="514" max="514" width="10.28515625" style="1" customWidth="1"/>
    <col min="515" max="515" width="9.140625" style="1"/>
    <col min="516" max="516" width="17.85546875" style="1" customWidth="1"/>
    <col min="517" max="517" width="39" style="1" customWidth="1"/>
    <col min="518" max="518" width="10.140625" style="1" customWidth="1"/>
    <col min="519" max="519" width="5.140625" style="1" customWidth="1"/>
    <col min="520" max="520" width="12.42578125" style="1" customWidth="1"/>
    <col min="521" max="521" width="9.140625" style="1"/>
    <col min="522" max="523" width="14.140625" style="1" customWidth="1"/>
    <col min="524" max="524" width="18.140625" style="1" customWidth="1"/>
    <col min="525" max="525" width="9.140625" style="1"/>
    <col min="526" max="526" width="7.5703125" style="1" customWidth="1"/>
    <col min="527" max="527" width="9.140625" style="1"/>
    <col min="528" max="528" width="17.7109375" style="1" customWidth="1"/>
    <col min="529" max="529" width="10.28515625" style="1" customWidth="1"/>
    <col min="530" max="530" width="12.140625" style="1" customWidth="1"/>
    <col min="531" max="531" width="14.85546875" style="1" customWidth="1"/>
    <col min="532" max="532" width="10.5703125" style="1" customWidth="1"/>
    <col min="533" max="534" width="9.140625" style="1"/>
    <col min="535" max="535" width="6.7109375" style="1" customWidth="1"/>
    <col min="536" max="537" width="9.140625" style="1"/>
    <col min="538" max="538" width="11.5703125" style="1" customWidth="1"/>
    <col min="539" max="768" width="9.140625" style="1"/>
    <col min="769" max="769" width="3.28515625" style="1" customWidth="1"/>
    <col min="770" max="770" width="10.28515625" style="1" customWidth="1"/>
    <col min="771" max="771" width="9.140625" style="1"/>
    <col min="772" max="772" width="17.85546875" style="1" customWidth="1"/>
    <col min="773" max="773" width="39" style="1" customWidth="1"/>
    <col min="774" max="774" width="10.140625" style="1" customWidth="1"/>
    <col min="775" max="775" width="5.140625" style="1" customWidth="1"/>
    <col min="776" max="776" width="12.42578125" style="1" customWidth="1"/>
    <col min="777" max="777" width="9.140625" style="1"/>
    <col min="778" max="779" width="14.140625" style="1" customWidth="1"/>
    <col min="780" max="780" width="18.140625" style="1" customWidth="1"/>
    <col min="781" max="781" width="9.140625" style="1"/>
    <col min="782" max="782" width="7.5703125" style="1" customWidth="1"/>
    <col min="783" max="783" width="9.140625" style="1"/>
    <col min="784" max="784" width="17.7109375" style="1" customWidth="1"/>
    <col min="785" max="785" width="10.28515625" style="1" customWidth="1"/>
    <col min="786" max="786" width="12.140625" style="1" customWidth="1"/>
    <col min="787" max="787" width="14.85546875" style="1" customWidth="1"/>
    <col min="788" max="788" width="10.5703125" style="1" customWidth="1"/>
    <col min="789" max="790" width="9.140625" style="1"/>
    <col min="791" max="791" width="6.7109375" style="1" customWidth="1"/>
    <col min="792" max="793" width="9.140625" style="1"/>
    <col min="794" max="794" width="11.5703125" style="1" customWidth="1"/>
    <col min="795" max="1024" width="9.140625" style="1"/>
    <col min="1025" max="1025" width="3.28515625" style="1" customWidth="1"/>
    <col min="1026" max="1026" width="10.28515625" style="1" customWidth="1"/>
    <col min="1027" max="1027" width="9.140625" style="1"/>
    <col min="1028" max="1028" width="17.85546875" style="1" customWidth="1"/>
    <col min="1029" max="1029" width="39" style="1" customWidth="1"/>
    <col min="1030" max="1030" width="10.140625" style="1" customWidth="1"/>
    <col min="1031" max="1031" width="5.140625" style="1" customWidth="1"/>
    <col min="1032" max="1032" width="12.42578125" style="1" customWidth="1"/>
    <col min="1033" max="1033" width="9.140625" style="1"/>
    <col min="1034" max="1035" width="14.140625" style="1" customWidth="1"/>
    <col min="1036" max="1036" width="18.140625" style="1" customWidth="1"/>
    <col min="1037" max="1037" width="9.140625" style="1"/>
    <col min="1038" max="1038" width="7.5703125" style="1" customWidth="1"/>
    <col min="1039" max="1039" width="9.140625" style="1"/>
    <col min="1040" max="1040" width="17.7109375" style="1" customWidth="1"/>
    <col min="1041" max="1041" width="10.28515625" style="1" customWidth="1"/>
    <col min="1042" max="1042" width="12.140625" style="1" customWidth="1"/>
    <col min="1043" max="1043" width="14.85546875" style="1" customWidth="1"/>
    <col min="1044" max="1044" width="10.5703125" style="1" customWidth="1"/>
    <col min="1045" max="1046" width="9.140625" style="1"/>
    <col min="1047" max="1047" width="6.7109375" style="1" customWidth="1"/>
    <col min="1048" max="1049" width="9.140625" style="1"/>
    <col min="1050" max="1050" width="11.5703125" style="1" customWidth="1"/>
    <col min="1051" max="1280" width="9.140625" style="1"/>
    <col min="1281" max="1281" width="3.28515625" style="1" customWidth="1"/>
    <col min="1282" max="1282" width="10.28515625" style="1" customWidth="1"/>
    <col min="1283" max="1283" width="9.140625" style="1"/>
    <col min="1284" max="1284" width="17.85546875" style="1" customWidth="1"/>
    <col min="1285" max="1285" width="39" style="1" customWidth="1"/>
    <col min="1286" max="1286" width="10.140625" style="1" customWidth="1"/>
    <col min="1287" max="1287" width="5.140625" style="1" customWidth="1"/>
    <col min="1288" max="1288" width="12.42578125" style="1" customWidth="1"/>
    <col min="1289" max="1289" width="9.140625" style="1"/>
    <col min="1290" max="1291" width="14.140625" style="1" customWidth="1"/>
    <col min="1292" max="1292" width="18.140625" style="1" customWidth="1"/>
    <col min="1293" max="1293" width="9.140625" style="1"/>
    <col min="1294" max="1294" width="7.5703125" style="1" customWidth="1"/>
    <col min="1295" max="1295" width="9.140625" style="1"/>
    <col min="1296" max="1296" width="17.7109375" style="1" customWidth="1"/>
    <col min="1297" max="1297" width="10.28515625" style="1" customWidth="1"/>
    <col min="1298" max="1298" width="12.140625" style="1" customWidth="1"/>
    <col min="1299" max="1299" width="14.85546875" style="1" customWidth="1"/>
    <col min="1300" max="1300" width="10.5703125" style="1" customWidth="1"/>
    <col min="1301" max="1302" width="9.140625" style="1"/>
    <col min="1303" max="1303" width="6.7109375" style="1" customWidth="1"/>
    <col min="1304" max="1305" width="9.140625" style="1"/>
    <col min="1306" max="1306" width="11.5703125" style="1" customWidth="1"/>
    <col min="1307" max="1536" width="9.140625" style="1"/>
    <col min="1537" max="1537" width="3.28515625" style="1" customWidth="1"/>
    <col min="1538" max="1538" width="10.28515625" style="1" customWidth="1"/>
    <col min="1539" max="1539" width="9.140625" style="1"/>
    <col min="1540" max="1540" width="17.85546875" style="1" customWidth="1"/>
    <col min="1541" max="1541" width="39" style="1" customWidth="1"/>
    <col min="1542" max="1542" width="10.140625" style="1" customWidth="1"/>
    <col min="1543" max="1543" width="5.140625" style="1" customWidth="1"/>
    <col min="1544" max="1544" width="12.42578125" style="1" customWidth="1"/>
    <col min="1545" max="1545" width="9.140625" style="1"/>
    <col min="1546" max="1547" width="14.140625" style="1" customWidth="1"/>
    <col min="1548" max="1548" width="18.140625" style="1" customWidth="1"/>
    <col min="1549" max="1549" width="9.140625" style="1"/>
    <col min="1550" max="1550" width="7.5703125" style="1" customWidth="1"/>
    <col min="1551" max="1551" width="9.140625" style="1"/>
    <col min="1552" max="1552" width="17.7109375" style="1" customWidth="1"/>
    <col min="1553" max="1553" width="10.28515625" style="1" customWidth="1"/>
    <col min="1554" max="1554" width="12.140625" style="1" customWidth="1"/>
    <col min="1555" max="1555" width="14.85546875" style="1" customWidth="1"/>
    <col min="1556" max="1556" width="10.5703125" style="1" customWidth="1"/>
    <col min="1557" max="1558" width="9.140625" style="1"/>
    <col min="1559" max="1559" width="6.7109375" style="1" customWidth="1"/>
    <col min="1560" max="1561" width="9.140625" style="1"/>
    <col min="1562" max="1562" width="11.5703125" style="1" customWidth="1"/>
    <col min="1563" max="1792" width="9.140625" style="1"/>
    <col min="1793" max="1793" width="3.28515625" style="1" customWidth="1"/>
    <col min="1794" max="1794" width="10.28515625" style="1" customWidth="1"/>
    <col min="1795" max="1795" width="9.140625" style="1"/>
    <col min="1796" max="1796" width="17.85546875" style="1" customWidth="1"/>
    <col min="1797" max="1797" width="39" style="1" customWidth="1"/>
    <col min="1798" max="1798" width="10.140625" style="1" customWidth="1"/>
    <col min="1799" max="1799" width="5.140625" style="1" customWidth="1"/>
    <col min="1800" max="1800" width="12.42578125" style="1" customWidth="1"/>
    <col min="1801" max="1801" width="9.140625" style="1"/>
    <col min="1802" max="1803" width="14.140625" style="1" customWidth="1"/>
    <col min="1804" max="1804" width="18.140625" style="1" customWidth="1"/>
    <col min="1805" max="1805" width="9.140625" style="1"/>
    <col min="1806" max="1806" width="7.5703125" style="1" customWidth="1"/>
    <col min="1807" max="1807" width="9.140625" style="1"/>
    <col min="1808" max="1808" width="17.7109375" style="1" customWidth="1"/>
    <col min="1809" max="1809" width="10.28515625" style="1" customWidth="1"/>
    <col min="1810" max="1810" width="12.140625" style="1" customWidth="1"/>
    <col min="1811" max="1811" width="14.85546875" style="1" customWidth="1"/>
    <col min="1812" max="1812" width="10.5703125" style="1" customWidth="1"/>
    <col min="1813" max="1814" width="9.140625" style="1"/>
    <col min="1815" max="1815" width="6.7109375" style="1" customWidth="1"/>
    <col min="1816" max="1817" width="9.140625" style="1"/>
    <col min="1818" max="1818" width="11.5703125" style="1" customWidth="1"/>
    <col min="1819" max="2048" width="9.140625" style="1"/>
    <col min="2049" max="2049" width="3.28515625" style="1" customWidth="1"/>
    <col min="2050" max="2050" width="10.28515625" style="1" customWidth="1"/>
    <col min="2051" max="2051" width="9.140625" style="1"/>
    <col min="2052" max="2052" width="17.85546875" style="1" customWidth="1"/>
    <col min="2053" max="2053" width="39" style="1" customWidth="1"/>
    <col min="2054" max="2054" width="10.140625" style="1" customWidth="1"/>
    <col min="2055" max="2055" width="5.140625" style="1" customWidth="1"/>
    <col min="2056" max="2056" width="12.42578125" style="1" customWidth="1"/>
    <col min="2057" max="2057" width="9.140625" style="1"/>
    <col min="2058" max="2059" width="14.140625" style="1" customWidth="1"/>
    <col min="2060" max="2060" width="18.140625" style="1" customWidth="1"/>
    <col min="2061" max="2061" width="9.140625" style="1"/>
    <col min="2062" max="2062" width="7.5703125" style="1" customWidth="1"/>
    <col min="2063" max="2063" width="9.140625" style="1"/>
    <col min="2064" max="2064" width="17.7109375" style="1" customWidth="1"/>
    <col min="2065" max="2065" width="10.28515625" style="1" customWidth="1"/>
    <col min="2066" max="2066" width="12.140625" style="1" customWidth="1"/>
    <col min="2067" max="2067" width="14.85546875" style="1" customWidth="1"/>
    <col min="2068" max="2068" width="10.5703125" style="1" customWidth="1"/>
    <col min="2069" max="2070" width="9.140625" style="1"/>
    <col min="2071" max="2071" width="6.7109375" style="1" customWidth="1"/>
    <col min="2072" max="2073" width="9.140625" style="1"/>
    <col min="2074" max="2074" width="11.5703125" style="1" customWidth="1"/>
    <col min="2075" max="2304" width="9.140625" style="1"/>
    <col min="2305" max="2305" width="3.28515625" style="1" customWidth="1"/>
    <col min="2306" max="2306" width="10.28515625" style="1" customWidth="1"/>
    <col min="2307" max="2307" width="9.140625" style="1"/>
    <col min="2308" max="2308" width="17.85546875" style="1" customWidth="1"/>
    <col min="2309" max="2309" width="39" style="1" customWidth="1"/>
    <col min="2310" max="2310" width="10.140625" style="1" customWidth="1"/>
    <col min="2311" max="2311" width="5.140625" style="1" customWidth="1"/>
    <col min="2312" max="2312" width="12.42578125" style="1" customWidth="1"/>
    <col min="2313" max="2313" width="9.140625" style="1"/>
    <col min="2314" max="2315" width="14.140625" style="1" customWidth="1"/>
    <col min="2316" max="2316" width="18.140625" style="1" customWidth="1"/>
    <col min="2317" max="2317" width="9.140625" style="1"/>
    <col min="2318" max="2318" width="7.5703125" style="1" customWidth="1"/>
    <col min="2319" max="2319" width="9.140625" style="1"/>
    <col min="2320" max="2320" width="17.7109375" style="1" customWidth="1"/>
    <col min="2321" max="2321" width="10.28515625" style="1" customWidth="1"/>
    <col min="2322" max="2322" width="12.140625" style="1" customWidth="1"/>
    <col min="2323" max="2323" width="14.85546875" style="1" customWidth="1"/>
    <col min="2324" max="2324" width="10.5703125" style="1" customWidth="1"/>
    <col min="2325" max="2326" width="9.140625" style="1"/>
    <col min="2327" max="2327" width="6.7109375" style="1" customWidth="1"/>
    <col min="2328" max="2329" width="9.140625" style="1"/>
    <col min="2330" max="2330" width="11.5703125" style="1" customWidth="1"/>
    <col min="2331" max="2560" width="9.140625" style="1"/>
    <col min="2561" max="2561" width="3.28515625" style="1" customWidth="1"/>
    <col min="2562" max="2562" width="10.28515625" style="1" customWidth="1"/>
    <col min="2563" max="2563" width="9.140625" style="1"/>
    <col min="2564" max="2564" width="17.85546875" style="1" customWidth="1"/>
    <col min="2565" max="2565" width="39" style="1" customWidth="1"/>
    <col min="2566" max="2566" width="10.140625" style="1" customWidth="1"/>
    <col min="2567" max="2567" width="5.140625" style="1" customWidth="1"/>
    <col min="2568" max="2568" width="12.42578125" style="1" customWidth="1"/>
    <col min="2569" max="2569" width="9.140625" style="1"/>
    <col min="2570" max="2571" width="14.140625" style="1" customWidth="1"/>
    <col min="2572" max="2572" width="18.140625" style="1" customWidth="1"/>
    <col min="2573" max="2573" width="9.140625" style="1"/>
    <col min="2574" max="2574" width="7.5703125" style="1" customWidth="1"/>
    <col min="2575" max="2575" width="9.140625" style="1"/>
    <col min="2576" max="2576" width="17.7109375" style="1" customWidth="1"/>
    <col min="2577" max="2577" width="10.28515625" style="1" customWidth="1"/>
    <col min="2578" max="2578" width="12.140625" style="1" customWidth="1"/>
    <col min="2579" max="2579" width="14.85546875" style="1" customWidth="1"/>
    <col min="2580" max="2580" width="10.5703125" style="1" customWidth="1"/>
    <col min="2581" max="2582" width="9.140625" style="1"/>
    <col min="2583" max="2583" width="6.7109375" style="1" customWidth="1"/>
    <col min="2584" max="2585" width="9.140625" style="1"/>
    <col min="2586" max="2586" width="11.5703125" style="1" customWidth="1"/>
    <col min="2587" max="2816" width="9.140625" style="1"/>
    <col min="2817" max="2817" width="3.28515625" style="1" customWidth="1"/>
    <col min="2818" max="2818" width="10.28515625" style="1" customWidth="1"/>
    <col min="2819" max="2819" width="9.140625" style="1"/>
    <col min="2820" max="2820" width="17.85546875" style="1" customWidth="1"/>
    <col min="2821" max="2821" width="39" style="1" customWidth="1"/>
    <col min="2822" max="2822" width="10.140625" style="1" customWidth="1"/>
    <col min="2823" max="2823" width="5.140625" style="1" customWidth="1"/>
    <col min="2824" max="2824" width="12.42578125" style="1" customWidth="1"/>
    <col min="2825" max="2825" width="9.140625" style="1"/>
    <col min="2826" max="2827" width="14.140625" style="1" customWidth="1"/>
    <col min="2828" max="2828" width="18.140625" style="1" customWidth="1"/>
    <col min="2829" max="2829" width="9.140625" style="1"/>
    <col min="2830" max="2830" width="7.5703125" style="1" customWidth="1"/>
    <col min="2831" max="2831" width="9.140625" style="1"/>
    <col min="2832" max="2832" width="17.7109375" style="1" customWidth="1"/>
    <col min="2833" max="2833" width="10.28515625" style="1" customWidth="1"/>
    <col min="2834" max="2834" width="12.140625" style="1" customWidth="1"/>
    <col min="2835" max="2835" width="14.85546875" style="1" customWidth="1"/>
    <col min="2836" max="2836" width="10.5703125" style="1" customWidth="1"/>
    <col min="2837" max="2838" width="9.140625" style="1"/>
    <col min="2839" max="2839" width="6.7109375" style="1" customWidth="1"/>
    <col min="2840" max="2841" width="9.140625" style="1"/>
    <col min="2842" max="2842" width="11.5703125" style="1" customWidth="1"/>
    <col min="2843" max="3072" width="9.140625" style="1"/>
    <col min="3073" max="3073" width="3.28515625" style="1" customWidth="1"/>
    <col min="3074" max="3074" width="10.28515625" style="1" customWidth="1"/>
    <col min="3075" max="3075" width="9.140625" style="1"/>
    <col min="3076" max="3076" width="17.85546875" style="1" customWidth="1"/>
    <col min="3077" max="3077" width="39" style="1" customWidth="1"/>
    <col min="3078" max="3078" width="10.140625" style="1" customWidth="1"/>
    <col min="3079" max="3079" width="5.140625" style="1" customWidth="1"/>
    <col min="3080" max="3080" width="12.42578125" style="1" customWidth="1"/>
    <col min="3081" max="3081" width="9.140625" style="1"/>
    <col min="3082" max="3083" width="14.140625" style="1" customWidth="1"/>
    <col min="3084" max="3084" width="18.140625" style="1" customWidth="1"/>
    <col min="3085" max="3085" width="9.140625" style="1"/>
    <col min="3086" max="3086" width="7.5703125" style="1" customWidth="1"/>
    <col min="3087" max="3087" width="9.140625" style="1"/>
    <col min="3088" max="3088" width="17.7109375" style="1" customWidth="1"/>
    <col min="3089" max="3089" width="10.28515625" style="1" customWidth="1"/>
    <col min="3090" max="3090" width="12.140625" style="1" customWidth="1"/>
    <col min="3091" max="3091" width="14.85546875" style="1" customWidth="1"/>
    <col min="3092" max="3092" width="10.5703125" style="1" customWidth="1"/>
    <col min="3093" max="3094" width="9.140625" style="1"/>
    <col min="3095" max="3095" width="6.7109375" style="1" customWidth="1"/>
    <col min="3096" max="3097" width="9.140625" style="1"/>
    <col min="3098" max="3098" width="11.5703125" style="1" customWidth="1"/>
    <col min="3099" max="3328" width="9.140625" style="1"/>
    <col min="3329" max="3329" width="3.28515625" style="1" customWidth="1"/>
    <col min="3330" max="3330" width="10.28515625" style="1" customWidth="1"/>
    <col min="3331" max="3331" width="9.140625" style="1"/>
    <col min="3332" max="3332" width="17.85546875" style="1" customWidth="1"/>
    <col min="3333" max="3333" width="39" style="1" customWidth="1"/>
    <col min="3334" max="3334" width="10.140625" style="1" customWidth="1"/>
    <col min="3335" max="3335" width="5.140625" style="1" customWidth="1"/>
    <col min="3336" max="3336" width="12.42578125" style="1" customWidth="1"/>
    <col min="3337" max="3337" width="9.140625" style="1"/>
    <col min="3338" max="3339" width="14.140625" style="1" customWidth="1"/>
    <col min="3340" max="3340" width="18.140625" style="1" customWidth="1"/>
    <col min="3341" max="3341" width="9.140625" style="1"/>
    <col min="3342" max="3342" width="7.5703125" style="1" customWidth="1"/>
    <col min="3343" max="3343" width="9.140625" style="1"/>
    <col min="3344" max="3344" width="17.7109375" style="1" customWidth="1"/>
    <col min="3345" max="3345" width="10.28515625" style="1" customWidth="1"/>
    <col min="3346" max="3346" width="12.140625" style="1" customWidth="1"/>
    <col min="3347" max="3347" width="14.85546875" style="1" customWidth="1"/>
    <col min="3348" max="3348" width="10.5703125" style="1" customWidth="1"/>
    <col min="3349" max="3350" width="9.140625" style="1"/>
    <col min="3351" max="3351" width="6.7109375" style="1" customWidth="1"/>
    <col min="3352" max="3353" width="9.140625" style="1"/>
    <col min="3354" max="3354" width="11.5703125" style="1" customWidth="1"/>
    <col min="3355" max="3584" width="9.140625" style="1"/>
    <col min="3585" max="3585" width="3.28515625" style="1" customWidth="1"/>
    <col min="3586" max="3586" width="10.28515625" style="1" customWidth="1"/>
    <col min="3587" max="3587" width="9.140625" style="1"/>
    <col min="3588" max="3588" width="17.85546875" style="1" customWidth="1"/>
    <col min="3589" max="3589" width="39" style="1" customWidth="1"/>
    <col min="3590" max="3590" width="10.140625" style="1" customWidth="1"/>
    <col min="3591" max="3591" width="5.140625" style="1" customWidth="1"/>
    <col min="3592" max="3592" width="12.42578125" style="1" customWidth="1"/>
    <col min="3593" max="3593" width="9.140625" style="1"/>
    <col min="3594" max="3595" width="14.140625" style="1" customWidth="1"/>
    <col min="3596" max="3596" width="18.140625" style="1" customWidth="1"/>
    <col min="3597" max="3597" width="9.140625" style="1"/>
    <col min="3598" max="3598" width="7.5703125" style="1" customWidth="1"/>
    <col min="3599" max="3599" width="9.140625" style="1"/>
    <col min="3600" max="3600" width="17.7109375" style="1" customWidth="1"/>
    <col min="3601" max="3601" width="10.28515625" style="1" customWidth="1"/>
    <col min="3602" max="3602" width="12.140625" style="1" customWidth="1"/>
    <col min="3603" max="3603" width="14.85546875" style="1" customWidth="1"/>
    <col min="3604" max="3604" width="10.5703125" style="1" customWidth="1"/>
    <col min="3605" max="3606" width="9.140625" style="1"/>
    <col min="3607" max="3607" width="6.7109375" style="1" customWidth="1"/>
    <col min="3608" max="3609" width="9.140625" style="1"/>
    <col min="3610" max="3610" width="11.5703125" style="1" customWidth="1"/>
    <col min="3611" max="3840" width="9.140625" style="1"/>
    <col min="3841" max="3841" width="3.28515625" style="1" customWidth="1"/>
    <col min="3842" max="3842" width="10.28515625" style="1" customWidth="1"/>
    <col min="3843" max="3843" width="9.140625" style="1"/>
    <col min="3844" max="3844" width="17.85546875" style="1" customWidth="1"/>
    <col min="3845" max="3845" width="39" style="1" customWidth="1"/>
    <col min="3846" max="3846" width="10.140625" style="1" customWidth="1"/>
    <col min="3847" max="3847" width="5.140625" style="1" customWidth="1"/>
    <col min="3848" max="3848" width="12.42578125" style="1" customWidth="1"/>
    <col min="3849" max="3849" width="9.140625" style="1"/>
    <col min="3850" max="3851" width="14.140625" style="1" customWidth="1"/>
    <col min="3852" max="3852" width="18.140625" style="1" customWidth="1"/>
    <col min="3853" max="3853" width="9.140625" style="1"/>
    <col min="3854" max="3854" width="7.5703125" style="1" customWidth="1"/>
    <col min="3855" max="3855" width="9.140625" style="1"/>
    <col min="3856" max="3856" width="17.7109375" style="1" customWidth="1"/>
    <col min="3857" max="3857" width="10.28515625" style="1" customWidth="1"/>
    <col min="3858" max="3858" width="12.140625" style="1" customWidth="1"/>
    <col min="3859" max="3859" width="14.85546875" style="1" customWidth="1"/>
    <col min="3860" max="3860" width="10.5703125" style="1" customWidth="1"/>
    <col min="3861" max="3862" width="9.140625" style="1"/>
    <col min="3863" max="3863" width="6.7109375" style="1" customWidth="1"/>
    <col min="3864" max="3865" width="9.140625" style="1"/>
    <col min="3866" max="3866" width="11.5703125" style="1" customWidth="1"/>
    <col min="3867" max="4096" width="9.140625" style="1"/>
    <col min="4097" max="4097" width="3.28515625" style="1" customWidth="1"/>
    <col min="4098" max="4098" width="10.28515625" style="1" customWidth="1"/>
    <col min="4099" max="4099" width="9.140625" style="1"/>
    <col min="4100" max="4100" width="17.85546875" style="1" customWidth="1"/>
    <col min="4101" max="4101" width="39" style="1" customWidth="1"/>
    <col min="4102" max="4102" width="10.140625" style="1" customWidth="1"/>
    <col min="4103" max="4103" width="5.140625" style="1" customWidth="1"/>
    <col min="4104" max="4104" width="12.42578125" style="1" customWidth="1"/>
    <col min="4105" max="4105" width="9.140625" style="1"/>
    <col min="4106" max="4107" width="14.140625" style="1" customWidth="1"/>
    <col min="4108" max="4108" width="18.140625" style="1" customWidth="1"/>
    <col min="4109" max="4109" width="9.140625" style="1"/>
    <col min="4110" max="4110" width="7.5703125" style="1" customWidth="1"/>
    <col min="4111" max="4111" width="9.140625" style="1"/>
    <col min="4112" max="4112" width="17.7109375" style="1" customWidth="1"/>
    <col min="4113" max="4113" width="10.28515625" style="1" customWidth="1"/>
    <col min="4114" max="4114" width="12.140625" style="1" customWidth="1"/>
    <col min="4115" max="4115" width="14.85546875" style="1" customWidth="1"/>
    <col min="4116" max="4116" width="10.5703125" style="1" customWidth="1"/>
    <col min="4117" max="4118" width="9.140625" style="1"/>
    <col min="4119" max="4119" width="6.7109375" style="1" customWidth="1"/>
    <col min="4120" max="4121" width="9.140625" style="1"/>
    <col min="4122" max="4122" width="11.5703125" style="1" customWidth="1"/>
    <col min="4123" max="4352" width="9.140625" style="1"/>
    <col min="4353" max="4353" width="3.28515625" style="1" customWidth="1"/>
    <col min="4354" max="4354" width="10.28515625" style="1" customWidth="1"/>
    <col min="4355" max="4355" width="9.140625" style="1"/>
    <col min="4356" max="4356" width="17.85546875" style="1" customWidth="1"/>
    <col min="4357" max="4357" width="39" style="1" customWidth="1"/>
    <col min="4358" max="4358" width="10.140625" style="1" customWidth="1"/>
    <col min="4359" max="4359" width="5.140625" style="1" customWidth="1"/>
    <col min="4360" max="4360" width="12.42578125" style="1" customWidth="1"/>
    <col min="4361" max="4361" width="9.140625" style="1"/>
    <col min="4362" max="4363" width="14.140625" style="1" customWidth="1"/>
    <col min="4364" max="4364" width="18.140625" style="1" customWidth="1"/>
    <col min="4365" max="4365" width="9.140625" style="1"/>
    <col min="4366" max="4366" width="7.5703125" style="1" customWidth="1"/>
    <col min="4367" max="4367" width="9.140625" style="1"/>
    <col min="4368" max="4368" width="17.7109375" style="1" customWidth="1"/>
    <col min="4369" max="4369" width="10.28515625" style="1" customWidth="1"/>
    <col min="4370" max="4370" width="12.140625" style="1" customWidth="1"/>
    <col min="4371" max="4371" width="14.85546875" style="1" customWidth="1"/>
    <col min="4372" max="4372" width="10.5703125" style="1" customWidth="1"/>
    <col min="4373" max="4374" width="9.140625" style="1"/>
    <col min="4375" max="4375" width="6.7109375" style="1" customWidth="1"/>
    <col min="4376" max="4377" width="9.140625" style="1"/>
    <col min="4378" max="4378" width="11.5703125" style="1" customWidth="1"/>
    <col min="4379" max="4608" width="9.140625" style="1"/>
    <col min="4609" max="4609" width="3.28515625" style="1" customWidth="1"/>
    <col min="4610" max="4610" width="10.28515625" style="1" customWidth="1"/>
    <col min="4611" max="4611" width="9.140625" style="1"/>
    <col min="4612" max="4612" width="17.85546875" style="1" customWidth="1"/>
    <col min="4613" max="4613" width="39" style="1" customWidth="1"/>
    <col min="4614" max="4614" width="10.140625" style="1" customWidth="1"/>
    <col min="4615" max="4615" width="5.140625" style="1" customWidth="1"/>
    <col min="4616" max="4616" width="12.42578125" style="1" customWidth="1"/>
    <col min="4617" max="4617" width="9.140625" style="1"/>
    <col min="4618" max="4619" width="14.140625" style="1" customWidth="1"/>
    <col min="4620" max="4620" width="18.140625" style="1" customWidth="1"/>
    <col min="4621" max="4621" width="9.140625" style="1"/>
    <col min="4622" max="4622" width="7.5703125" style="1" customWidth="1"/>
    <col min="4623" max="4623" width="9.140625" style="1"/>
    <col min="4624" max="4624" width="17.7109375" style="1" customWidth="1"/>
    <col min="4625" max="4625" width="10.28515625" style="1" customWidth="1"/>
    <col min="4626" max="4626" width="12.140625" style="1" customWidth="1"/>
    <col min="4627" max="4627" width="14.85546875" style="1" customWidth="1"/>
    <col min="4628" max="4628" width="10.5703125" style="1" customWidth="1"/>
    <col min="4629" max="4630" width="9.140625" style="1"/>
    <col min="4631" max="4631" width="6.7109375" style="1" customWidth="1"/>
    <col min="4632" max="4633" width="9.140625" style="1"/>
    <col min="4634" max="4634" width="11.5703125" style="1" customWidth="1"/>
    <col min="4635" max="4864" width="9.140625" style="1"/>
    <col min="4865" max="4865" width="3.28515625" style="1" customWidth="1"/>
    <col min="4866" max="4866" width="10.28515625" style="1" customWidth="1"/>
    <col min="4867" max="4867" width="9.140625" style="1"/>
    <col min="4868" max="4868" width="17.85546875" style="1" customWidth="1"/>
    <col min="4869" max="4869" width="39" style="1" customWidth="1"/>
    <col min="4870" max="4870" width="10.140625" style="1" customWidth="1"/>
    <col min="4871" max="4871" width="5.140625" style="1" customWidth="1"/>
    <col min="4872" max="4872" width="12.42578125" style="1" customWidth="1"/>
    <col min="4873" max="4873" width="9.140625" style="1"/>
    <col min="4874" max="4875" width="14.140625" style="1" customWidth="1"/>
    <col min="4876" max="4876" width="18.140625" style="1" customWidth="1"/>
    <col min="4877" max="4877" width="9.140625" style="1"/>
    <col min="4878" max="4878" width="7.5703125" style="1" customWidth="1"/>
    <col min="4879" max="4879" width="9.140625" style="1"/>
    <col min="4880" max="4880" width="17.7109375" style="1" customWidth="1"/>
    <col min="4881" max="4881" width="10.28515625" style="1" customWidth="1"/>
    <col min="4882" max="4882" width="12.140625" style="1" customWidth="1"/>
    <col min="4883" max="4883" width="14.85546875" style="1" customWidth="1"/>
    <col min="4884" max="4884" width="10.5703125" style="1" customWidth="1"/>
    <col min="4885" max="4886" width="9.140625" style="1"/>
    <col min="4887" max="4887" width="6.7109375" style="1" customWidth="1"/>
    <col min="4888" max="4889" width="9.140625" style="1"/>
    <col min="4890" max="4890" width="11.5703125" style="1" customWidth="1"/>
    <col min="4891" max="5120" width="9.140625" style="1"/>
    <col min="5121" max="5121" width="3.28515625" style="1" customWidth="1"/>
    <col min="5122" max="5122" width="10.28515625" style="1" customWidth="1"/>
    <col min="5123" max="5123" width="9.140625" style="1"/>
    <col min="5124" max="5124" width="17.85546875" style="1" customWidth="1"/>
    <col min="5125" max="5125" width="39" style="1" customWidth="1"/>
    <col min="5126" max="5126" width="10.140625" style="1" customWidth="1"/>
    <col min="5127" max="5127" width="5.140625" style="1" customWidth="1"/>
    <col min="5128" max="5128" width="12.42578125" style="1" customWidth="1"/>
    <col min="5129" max="5129" width="9.140625" style="1"/>
    <col min="5130" max="5131" width="14.140625" style="1" customWidth="1"/>
    <col min="5132" max="5132" width="18.140625" style="1" customWidth="1"/>
    <col min="5133" max="5133" width="9.140625" style="1"/>
    <col min="5134" max="5134" width="7.5703125" style="1" customWidth="1"/>
    <col min="5135" max="5135" width="9.140625" style="1"/>
    <col min="5136" max="5136" width="17.7109375" style="1" customWidth="1"/>
    <col min="5137" max="5137" width="10.28515625" style="1" customWidth="1"/>
    <col min="5138" max="5138" width="12.140625" style="1" customWidth="1"/>
    <col min="5139" max="5139" width="14.85546875" style="1" customWidth="1"/>
    <col min="5140" max="5140" width="10.5703125" style="1" customWidth="1"/>
    <col min="5141" max="5142" width="9.140625" style="1"/>
    <col min="5143" max="5143" width="6.7109375" style="1" customWidth="1"/>
    <col min="5144" max="5145" width="9.140625" style="1"/>
    <col min="5146" max="5146" width="11.5703125" style="1" customWidth="1"/>
    <col min="5147" max="5376" width="9.140625" style="1"/>
    <col min="5377" max="5377" width="3.28515625" style="1" customWidth="1"/>
    <col min="5378" max="5378" width="10.28515625" style="1" customWidth="1"/>
    <col min="5379" max="5379" width="9.140625" style="1"/>
    <col min="5380" max="5380" width="17.85546875" style="1" customWidth="1"/>
    <col min="5381" max="5381" width="39" style="1" customWidth="1"/>
    <col min="5382" max="5382" width="10.140625" style="1" customWidth="1"/>
    <col min="5383" max="5383" width="5.140625" style="1" customWidth="1"/>
    <col min="5384" max="5384" width="12.42578125" style="1" customWidth="1"/>
    <col min="5385" max="5385" width="9.140625" style="1"/>
    <col min="5386" max="5387" width="14.140625" style="1" customWidth="1"/>
    <col min="5388" max="5388" width="18.140625" style="1" customWidth="1"/>
    <col min="5389" max="5389" width="9.140625" style="1"/>
    <col min="5390" max="5390" width="7.5703125" style="1" customWidth="1"/>
    <col min="5391" max="5391" width="9.140625" style="1"/>
    <col min="5392" max="5392" width="17.7109375" style="1" customWidth="1"/>
    <col min="5393" max="5393" width="10.28515625" style="1" customWidth="1"/>
    <col min="5394" max="5394" width="12.140625" style="1" customWidth="1"/>
    <col min="5395" max="5395" width="14.85546875" style="1" customWidth="1"/>
    <col min="5396" max="5396" width="10.5703125" style="1" customWidth="1"/>
    <col min="5397" max="5398" width="9.140625" style="1"/>
    <col min="5399" max="5399" width="6.7109375" style="1" customWidth="1"/>
    <col min="5400" max="5401" width="9.140625" style="1"/>
    <col min="5402" max="5402" width="11.5703125" style="1" customWidth="1"/>
    <col min="5403" max="5632" width="9.140625" style="1"/>
    <col min="5633" max="5633" width="3.28515625" style="1" customWidth="1"/>
    <col min="5634" max="5634" width="10.28515625" style="1" customWidth="1"/>
    <col min="5635" max="5635" width="9.140625" style="1"/>
    <col min="5636" max="5636" width="17.85546875" style="1" customWidth="1"/>
    <col min="5637" max="5637" width="39" style="1" customWidth="1"/>
    <col min="5638" max="5638" width="10.140625" style="1" customWidth="1"/>
    <col min="5639" max="5639" width="5.140625" style="1" customWidth="1"/>
    <col min="5640" max="5640" width="12.42578125" style="1" customWidth="1"/>
    <col min="5641" max="5641" width="9.140625" style="1"/>
    <col min="5642" max="5643" width="14.140625" style="1" customWidth="1"/>
    <col min="5644" max="5644" width="18.140625" style="1" customWidth="1"/>
    <col min="5645" max="5645" width="9.140625" style="1"/>
    <col min="5646" max="5646" width="7.5703125" style="1" customWidth="1"/>
    <col min="5647" max="5647" width="9.140625" style="1"/>
    <col min="5648" max="5648" width="17.7109375" style="1" customWidth="1"/>
    <col min="5649" max="5649" width="10.28515625" style="1" customWidth="1"/>
    <col min="5650" max="5650" width="12.140625" style="1" customWidth="1"/>
    <col min="5651" max="5651" width="14.85546875" style="1" customWidth="1"/>
    <col min="5652" max="5652" width="10.5703125" style="1" customWidth="1"/>
    <col min="5653" max="5654" width="9.140625" style="1"/>
    <col min="5655" max="5655" width="6.7109375" style="1" customWidth="1"/>
    <col min="5656" max="5657" width="9.140625" style="1"/>
    <col min="5658" max="5658" width="11.5703125" style="1" customWidth="1"/>
    <col min="5659" max="5888" width="9.140625" style="1"/>
    <col min="5889" max="5889" width="3.28515625" style="1" customWidth="1"/>
    <col min="5890" max="5890" width="10.28515625" style="1" customWidth="1"/>
    <col min="5891" max="5891" width="9.140625" style="1"/>
    <col min="5892" max="5892" width="17.85546875" style="1" customWidth="1"/>
    <col min="5893" max="5893" width="39" style="1" customWidth="1"/>
    <col min="5894" max="5894" width="10.140625" style="1" customWidth="1"/>
    <col min="5895" max="5895" width="5.140625" style="1" customWidth="1"/>
    <col min="5896" max="5896" width="12.42578125" style="1" customWidth="1"/>
    <col min="5897" max="5897" width="9.140625" style="1"/>
    <col min="5898" max="5899" width="14.140625" style="1" customWidth="1"/>
    <col min="5900" max="5900" width="18.140625" style="1" customWidth="1"/>
    <col min="5901" max="5901" width="9.140625" style="1"/>
    <col min="5902" max="5902" width="7.5703125" style="1" customWidth="1"/>
    <col min="5903" max="5903" width="9.140625" style="1"/>
    <col min="5904" max="5904" width="17.7109375" style="1" customWidth="1"/>
    <col min="5905" max="5905" width="10.28515625" style="1" customWidth="1"/>
    <col min="5906" max="5906" width="12.140625" style="1" customWidth="1"/>
    <col min="5907" max="5907" width="14.85546875" style="1" customWidth="1"/>
    <col min="5908" max="5908" width="10.5703125" style="1" customWidth="1"/>
    <col min="5909" max="5910" width="9.140625" style="1"/>
    <col min="5911" max="5911" width="6.7109375" style="1" customWidth="1"/>
    <col min="5912" max="5913" width="9.140625" style="1"/>
    <col min="5914" max="5914" width="11.5703125" style="1" customWidth="1"/>
    <col min="5915" max="6144" width="9.140625" style="1"/>
    <col min="6145" max="6145" width="3.28515625" style="1" customWidth="1"/>
    <col min="6146" max="6146" width="10.28515625" style="1" customWidth="1"/>
    <col min="6147" max="6147" width="9.140625" style="1"/>
    <col min="6148" max="6148" width="17.85546875" style="1" customWidth="1"/>
    <col min="6149" max="6149" width="39" style="1" customWidth="1"/>
    <col min="6150" max="6150" width="10.140625" style="1" customWidth="1"/>
    <col min="6151" max="6151" width="5.140625" style="1" customWidth="1"/>
    <col min="6152" max="6152" width="12.42578125" style="1" customWidth="1"/>
    <col min="6153" max="6153" width="9.140625" style="1"/>
    <col min="6154" max="6155" width="14.140625" style="1" customWidth="1"/>
    <col min="6156" max="6156" width="18.140625" style="1" customWidth="1"/>
    <col min="6157" max="6157" width="9.140625" style="1"/>
    <col min="6158" max="6158" width="7.5703125" style="1" customWidth="1"/>
    <col min="6159" max="6159" width="9.140625" style="1"/>
    <col min="6160" max="6160" width="17.7109375" style="1" customWidth="1"/>
    <col min="6161" max="6161" width="10.28515625" style="1" customWidth="1"/>
    <col min="6162" max="6162" width="12.140625" style="1" customWidth="1"/>
    <col min="6163" max="6163" width="14.85546875" style="1" customWidth="1"/>
    <col min="6164" max="6164" width="10.5703125" style="1" customWidth="1"/>
    <col min="6165" max="6166" width="9.140625" style="1"/>
    <col min="6167" max="6167" width="6.7109375" style="1" customWidth="1"/>
    <col min="6168" max="6169" width="9.140625" style="1"/>
    <col min="6170" max="6170" width="11.5703125" style="1" customWidth="1"/>
    <col min="6171" max="6400" width="9.140625" style="1"/>
    <col min="6401" max="6401" width="3.28515625" style="1" customWidth="1"/>
    <col min="6402" max="6402" width="10.28515625" style="1" customWidth="1"/>
    <col min="6403" max="6403" width="9.140625" style="1"/>
    <col min="6404" max="6404" width="17.85546875" style="1" customWidth="1"/>
    <col min="6405" max="6405" width="39" style="1" customWidth="1"/>
    <col min="6406" max="6406" width="10.140625" style="1" customWidth="1"/>
    <col min="6407" max="6407" width="5.140625" style="1" customWidth="1"/>
    <col min="6408" max="6408" width="12.42578125" style="1" customWidth="1"/>
    <col min="6409" max="6409" width="9.140625" style="1"/>
    <col min="6410" max="6411" width="14.140625" style="1" customWidth="1"/>
    <col min="6412" max="6412" width="18.140625" style="1" customWidth="1"/>
    <col min="6413" max="6413" width="9.140625" style="1"/>
    <col min="6414" max="6414" width="7.5703125" style="1" customWidth="1"/>
    <col min="6415" max="6415" width="9.140625" style="1"/>
    <col min="6416" max="6416" width="17.7109375" style="1" customWidth="1"/>
    <col min="6417" max="6417" width="10.28515625" style="1" customWidth="1"/>
    <col min="6418" max="6418" width="12.140625" style="1" customWidth="1"/>
    <col min="6419" max="6419" width="14.85546875" style="1" customWidth="1"/>
    <col min="6420" max="6420" width="10.5703125" style="1" customWidth="1"/>
    <col min="6421" max="6422" width="9.140625" style="1"/>
    <col min="6423" max="6423" width="6.7109375" style="1" customWidth="1"/>
    <col min="6424" max="6425" width="9.140625" style="1"/>
    <col min="6426" max="6426" width="11.5703125" style="1" customWidth="1"/>
    <col min="6427" max="6656" width="9.140625" style="1"/>
    <col min="6657" max="6657" width="3.28515625" style="1" customWidth="1"/>
    <col min="6658" max="6658" width="10.28515625" style="1" customWidth="1"/>
    <col min="6659" max="6659" width="9.140625" style="1"/>
    <col min="6660" max="6660" width="17.85546875" style="1" customWidth="1"/>
    <col min="6661" max="6661" width="39" style="1" customWidth="1"/>
    <col min="6662" max="6662" width="10.140625" style="1" customWidth="1"/>
    <col min="6663" max="6663" width="5.140625" style="1" customWidth="1"/>
    <col min="6664" max="6664" width="12.42578125" style="1" customWidth="1"/>
    <col min="6665" max="6665" width="9.140625" style="1"/>
    <col min="6666" max="6667" width="14.140625" style="1" customWidth="1"/>
    <col min="6668" max="6668" width="18.140625" style="1" customWidth="1"/>
    <col min="6669" max="6669" width="9.140625" style="1"/>
    <col min="6670" max="6670" width="7.5703125" style="1" customWidth="1"/>
    <col min="6671" max="6671" width="9.140625" style="1"/>
    <col min="6672" max="6672" width="17.7109375" style="1" customWidth="1"/>
    <col min="6673" max="6673" width="10.28515625" style="1" customWidth="1"/>
    <col min="6674" max="6674" width="12.140625" style="1" customWidth="1"/>
    <col min="6675" max="6675" width="14.85546875" style="1" customWidth="1"/>
    <col min="6676" max="6676" width="10.5703125" style="1" customWidth="1"/>
    <col min="6677" max="6678" width="9.140625" style="1"/>
    <col min="6679" max="6679" width="6.7109375" style="1" customWidth="1"/>
    <col min="6680" max="6681" width="9.140625" style="1"/>
    <col min="6682" max="6682" width="11.5703125" style="1" customWidth="1"/>
    <col min="6683" max="6912" width="9.140625" style="1"/>
    <col min="6913" max="6913" width="3.28515625" style="1" customWidth="1"/>
    <col min="6914" max="6914" width="10.28515625" style="1" customWidth="1"/>
    <col min="6915" max="6915" width="9.140625" style="1"/>
    <col min="6916" max="6916" width="17.85546875" style="1" customWidth="1"/>
    <col min="6917" max="6917" width="39" style="1" customWidth="1"/>
    <col min="6918" max="6918" width="10.140625" style="1" customWidth="1"/>
    <col min="6919" max="6919" width="5.140625" style="1" customWidth="1"/>
    <col min="6920" max="6920" width="12.42578125" style="1" customWidth="1"/>
    <col min="6921" max="6921" width="9.140625" style="1"/>
    <col min="6922" max="6923" width="14.140625" style="1" customWidth="1"/>
    <col min="6924" max="6924" width="18.140625" style="1" customWidth="1"/>
    <col min="6925" max="6925" width="9.140625" style="1"/>
    <col min="6926" max="6926" width="7.5703125" style="1" customWidth="1"/>
    <col min="6927" max="6927" width="9.140625" style="1"/>
    <col min="6928" max="6928" width="17.7109375" style="1" customWidth="1"/>
    <col min="6929" max="6929" width="10.28515625" style="1" customWidth="1"/>
    <col min="6930" max="6930" width="12.140625" style="1" customWidth="1"/>
    <col min="6931" max="6931" width="14.85546875" style="1" customWidth="1"/>
    <col min="6932" max="6932" width="10.5703125" style="1" customWidth="1"/>
    <col min="6933" max="6934" width="9.140625" style="1"/>
    <col min="6935" max="6935" width="6.7109375" style="1" customWidth="1"/>
    <col min="6936" max="6937" width="9.140625" style="1"/>
    <col min="6938" max="6938" width="11.5703125" style="1" customWidth="1"/>
    <col min="6939" max="7168" width="9.140625" style="1"/>
    <col min="7169" max="7169" width="3.28515625" style="1" customWidth="1"/>
    <col min="7170" max="7170" width="10.28515625" style="1" customWidth="1"/>
    <col min="7171" max="7171" width="9.140625" style="1"/>
    <col min="7172" max="7172" width="17.85546875" style="1" customWidth="1"/>
    <col min="7173" max="7173" width="39" style="1" customWidth="1"/>
    <col min="7174" max="7174" width="10.140625" style="1" customWidth="1"/>
    <col min="7175" max="7175" width="5.140625" style="1" customWidth="1"/>
    <col min="7176" max="7176" width="12.42578125" style="1" customWidth="1"/>
    <col min="7177" max="7177" width="9.140625" style="1"/>
    <col min="7178" max="7179" width="14.140625" style="1" customWidth="1"/>
    <col min="7180" max="7180" width="18.140625" style="1" customWidth="1"/>
    <col min="7181" max="7181" width="9.140625" style="1"/>
    <col min="7182" max="7182" width="7.5703125" style="1" customWidth="1"/>
    <col min="7183" max="7183" width="9.140625" style="1"/>
    <col min="7184" max="7184" width="17.7109375" style="1" customWidth="1"/>
    <col min="7185" max="7185" width="10.28515625" style="1" customWidth="1"/>
    <col min="7186" max="7186" width="12.140625" style="1" customWidth="1"/>
    <col min="7187" max="7187" width="14.85546875" style="1" customWidth="1"/>
    <col min="7188" max="7188" width="10.5703125" style="1" customWidth="1"/>
    <col min="7189" max="7190" width="9.140625" style="1"/>
    <col min="7191" max="7191" width="6.7109375" style="1" customWidth="1"/>
    <col min="7192" max="7193" width="9.140625" style="1"/>
    <col min="7194" max="7194" width="11.5703125" style="1" customWidth="1"/>
    <col min="7195" max="7424" width="9.140625" style="1"/>
    <col min="7425" max="7425" width="3.28515625" style="1" customWidth="1"/>
    <col min="7426" max="7426" width="10.28515625" style="1" customWidth="1"/>
    <col min="7427" max="7427" width="9.140625" style="1"/>
    <col min="7428" max="7428" width="17.85546875" style="1" customWidth="1"/>
    <col min="7429" max="7429" width="39" style="1" customWidth="1"/>
    <col min="7430" max="7430" width="10.140625" style="1" customWidth="1"/>
    <col min="7431" max="7431" width="5.140625" style="1" customWidth="1"/>
    <col min="7432" max="7432" width="12.42578125" style="1" customWidth="1"/>
    <col min="7433" max="7433" width="9.140625" style="1"/>
    <col min="7434" max="7435" width="14.140625" style="1" customWidth="1"/>
    <col min="7436" max="7436" width="18.140625" style="1" customWidth="1"/>
    <col min="7437" max="7437" width="9.140625" style="1"/>
    <col min="7438" max="7438" width="7.5703125" style="1" customWidth="1"/>
    <col min="7439" max="7439" width="9.140625" style="1"/>
    <col min="7440" max="7440" width="17.7109375" style="1" customWidth="1"/>
    <col min="7441" max="7441" width="10.28515625" style="1" customWidth="1"/>
    <col min="7442" max="7442" width="12.140625" style="1" customWidth="1"/>
    <col min="7443" max="7443" width="14.85546875" style="1" customWidth="1"/>
    <col min="7444" max="7444" width="10.5703125" style="1" customWidth="1"/>
    <col min="7445" max="7446" width="9.140625" style="1"/>
    <col min="7447" max="7447" width="6.7109375" style="1" customWidth="1"/>
    <col min="7448" max="7449" width="9.140625" style="1"/>
    <col min="7450" max="7450" width="11.5703125" style="1" customWidth="1"/>
    <col min="7451" max="7680" width="9.140625" style="1"/>
    <col min="7681" max="7681" width="3.28515625" style="1" customWidth="1"/>
    <col min="7682" max="7682" width="10.28515625" style="1" customWidth="1"/>
    <col min="7683" max="7683" width="9.140625" style="1"/>
    <col min="7684" max="7684" width="17.85546875" style="1" customWidth="1"/>
    <col min="7685" max="7685" width="39" style="1" customWidth="1"/>
    <col min="7686" max="7686" width="10.140625" style="1" customWidth="1"/>
    <col min="7687" max="7687" width="5.140625" style="1" customWidth="1"/>
    <col min="7688" max="7688" width="12.42578125" style="1" customWidth="1"/>
    <col min="7689" max="7689" width="9.140625" style="1"/>
    <col min="7690" max="7691" width="14.140625" style="1" customWidth="1"/>
    <col min="7692" max="7692" width="18.140625" style="1" customWidth="1"/>
    <col min="7693" max="7693" width="9.140625" style="1"/>
    <col min="7694" max="7694" width="7.5703125" style="1" customWidth="1"/>
    <col min="7695" max="7695" width="9.140625" style="1"/>
    <col min="7696" max="7696" width="17.7109375" style="1" customWidth="1"/>
    <col min="7697" max="7697" width="10.28515625" style="1" customWidth="1"/>
    <col min="7698" max="7698" width="12.140625" style="1" customWidth="1"/>
    <col min="7699" max="7699" width="14.85546875" style="1" customWidth="1"/>
    <col min="7700" max="7700" width="10.5703125" style="1" customWidth="1"/>
    <col min="7701" max="7702" width="9.140625" style="1"/>
    <col min="7703" max="7703" width="6.7109375" style="1" customWidth="1"/>
    <col min="7704" max="7705" width="9.140625" style="1"/>
    <col min="7706" max="7706" width="11.5703125" style="1" customWidth="1"/>
    <col min="7707" max="7936" width="9.140625" style="1"/>
    <col min="7937" max="7937" width="3.28515625" style="1" customWidth="1"/>
    <col min="7938" max="7938" width="10.28515625" style="1" customWidth="1"/>
    <col min="7939" max="7939" width="9.140625" style="1"/>
    <col min="7940" max="7940" width="17.85546875" style="1" customWidth="1"/>
    <col min="7941" max="7941" width="39" style="1" customWidth="1"/>
    <col min="7942" max="7942" width="10.140625" style="1" customWidth="1"/>
    <col min="7943" max="7943" width="5.140625" style="1" customWidth="1"/>
    <col min="7944" max="7944" width="12.42578125" style="1" customWidth="1"/>
    <col min="7945" max="7945" width="9.140625" style="1"/>
    <col min="7946" max="7947" width="14.140625" style="1" customWidth="1"/>
    <col min="7948" max="7948" width="18.140625" style="1" customWidth="1"/>
    <col min="7949" max="7949" width="9.140625" style="1"/>
    <col min="7950" max="7950" width="7.5703125" style="1" customWidth="1"/>
    <col min="7951" max="7951" width="9.140625" style="1"/>
    <col min="7952" max="7952" width="17.7109375" style="1" customWidth="1"/>
    <col min="7953" max="7953" width="10.28515625" style="1" customWidth="1"/>
    <col min="7954" max="7954" width="12.140625" style="1" customWidth="1"/>
    <col min="7955" max="7955" width="14.85546875" style="1" customWidth="1"/>
    <col min="7956" max="7956" width="10.5703125" style="1" customWidth="1"/>
    <col min="7957" max="7958" width="9.140625" style="1"/>
    <col min="7959" max="7959" width="6.7109375" style="1" customWidth="1"/>
    <col min="7960" max="7961" width="9.140625" style="1"/>
    <col min="7962" max="7962" width="11.5703125" style="1" customWidth="1"/>
    <col min="7963" max="8192" width="9.140625" style="1"/>
    <col min="8193" max="8193" width="3.28515625" style="1" customWidth="1"/>
    <col min="8194" max="8194" width="10.28515625" style="1" customWidth="1"/>
    <col min="8195" max="8195" width="9.140625" style="1"/>
    <col min="8196" max="8196" width="17.85546875" style="1" customWidth="1"/>
    <col min="8197" max="8197" width="39" style="1" customWidth="1"/>
    <col min="8198" max="8198" width="10.140625" style="1" customWidth="1"/>
    <col min="8199" max="8199" width="5.140625" style="1" customWidth="1"/>
    <col min="8200" max="8200" width="12.42578125" style="1" customWidth="1"/>
    <col min="8201" max="8201" width="9.140625" style="1"/>
    <col min="8202" max="8203" width="14.140625" style="1" customWidth="1"/>
    <col min="8204" max="8204" width="18.140625" style="1" customWidth="1"/>
    <col min="8205" max="8205" width="9.140625" style="1"/>
    <col min="8206" max="8206" width="7.5703125" style="1" customWidth="1"/>
    <col min="8207" max="8207" width="9.140625" style="1"/>
    <col min="8208" max="8208" width="17.7109375" style="1" customWidth="1"/>
    <col min="8209" max="8209" width="10.28515625" style="1" customWidth="1"/>
    <col min="8210" max="8210" width="12.140625" style="1" customWidth="1"/>
    <col min="8211" max="8211" width="14.85546875" style="1" customWidth="1"/>
    <col min="8212" max="8212" width="10.5703125" style="1" customWidth="1"/>
    <col min="8213" max="8214" width="9.140625" style="1"/>
    <col min="8215" max="8215" width="6.7109375" style="1" customWidth="1"/>
    <col min="8216" max="8217" width="9.140625" style="1"/>
    <col min="8218" max="8218" width="11.5703125" style="1" customWidth="1"/>
    <col min="8219" max="8448" width="9.140625" style="1"/>
    <col min="8449" max="8449" width="3.28515625" style="1" customWidth="1"/>
    <col min="8450" max="8450" width="10.28515625" style="1" customWidth="1"/>
    <col min="8451" max="8451" width="9.140625" style="1"/>
    <col min="8452" max="8452" width="17.85546875" style="1" customWidth="1"/>
    <col min="8453" max="8453" width="39" style="1" customWidth="1"/>
    <col min="8454" max="8454" width="10.140625" style="1" customWidth="1"/>
    <col min="8455" max="8455" width="5.140625" style="1" customWidth="1"/>
    <col min="8456" max="8456" width="12.42578125" style="1" customWidth="1"/>
    <col min="8457" max="8457" width="9.140625" style="1"/>
    <col min="8458" max="8459" width="14.140625" style="1" customWidth="1"/>
    <col min="8460" max="8460" width="18.140625" style="1" customWidth="1"/>
    <col min="8461" max="8461" width="9.140625" style="1"/>
    <col min="8462" max="8462" width="7.5703125" style="1" customWidth="1"/>
    <col min="8463" max="8463" width="9.140625" style="1"/>
    <col min="8464" max="8464" width="17.7109375" style="1" customWidth="1"/>
    <col min="8465" max="8465" width="10.28515625" style="1" customWidth="1"/>
    <col min="8466" max="8466" width="12.140625" style="1" customWidth="1"/>
    <col min="8467" max="8467" width="14.85546875" style="1" customWidth="1"/>
    <col min="8468" max="8468" width="10.5703125" style="1" customWidth="1"/>
    <col min="8469" max="8470" width="9.140625" style="1"/>
    <col min="8471" max="8471" width="6.7109375" style="1" customWidth="1"/>
    <col min="8472" max="8473" width="9.140625" style="1"/>
    <col min="8474" max="8474" width="11.5703125" style="1" customWidth="1"/>
    <col min="8475" max="8704" width="9.140625" style="1"/>
    <col min="8705" max="8705" width="3.28515625" style="1" customWidth="1"/>
    <col min="8706" max="8706" width="10.28515625" style="1" customWidth="1"/>
    <col min="8707" max="8707" width="9.140625" style="1"/>
    <col min="8708" max="8708" width="17.85546875" style="1" customWidth="1"/>
    <col min="8709" max="8709" width="39" style="1" customWidth="1"/>
    <col min="8710" max="8710" width="10.140625" style="1" customWidth="1"/>
    <col min="8711" max="8711" width="5.140625" style="1" customWidth="1"/>
    <col min="8712" max="8712" width="12.42578125" style="1" customWidth="1"/>
    <col min="8713" max="8713" width="9.140625" style="1"/>
    <col min="8714" max="8715" width="14.140625" style="1" customWidth="1"/>
    <col min="8716" max="8716" width="18.140625" style="1" customWidth="1"/>
    <col min="8717" max="8717" width="9.140625" style="1"/>
    <col min="8718" max="8718" width="7.5703125" style="1" customWidth="1"/>
    <col min="8719" max="8719" width="9.140625" style="1"/>
    <col min="8720" max="8720" width="17.7109375" style="1" customWidth="1"/>
    <col min="8721" max="8721" width="10.28515625" style="1" customWidth="1"/>
    <col min="8722" max="8722" width="12.140625" style="1" customWidth="1"/>
    <col min="8723" max="8723" width="14.85546875" style="1" customWidth="1"/>
    <col min="8724" max="8724" width="10.5703125" style="1" customWidth="1"/>
    <col min="8725" max="8726" width="9.140625" style="1"/>
    <col min="8727" max="8727" width="6.7109375" style="1" customWidth="1"/>
    <col min="8728" max="8729" width="9.140625" style="1"/>
    <col min="8730" max="8730" width="11.5703125" style="1" customWidth="1"/>
    <col min="8731" max="8960" width="9.140625" style="1"/>
    <col min="8961" max="8961" width="3.28515625" style="1" customWidth="1"/>
    <col min="8962" max="8962" width="10.28515625" style="1" customWidth="1"/>
    <col min="8963" max="8963" width="9.140625" style="1"/>
    <col min="8964" max="8964" width="17.85546875" style="1" customWidth="1"/>
    <col min="8965" max="8965" width="39" style="1" customWidth="1"/>
    <col min="8966" max="8966" width="10.140625" style="1" customWidth="1"/>
    <col min="8967" max="8967" width="5.140625" style="1" customWidth="1"/>
    <col min="8968" max="8968" width="12.42578125" style="1" customWidth="1"/>
    <col min="8969" max="8969" width="9.140625" style="1"/>
    <col min="8970" max="8971" width="14.140625" style="1" customWidth="1"/>
    <col min="8972" max="8972" width="18.140625" style="1" customWidth="1"/>
    <col min="8973" max="8973" width="9.140625" style="1"/>
    <col min="8974" max="8974" width="7.5703125" style="1" customWidth="1"/>
    <col min="8975" max="8975" width="9.140625" style="1"/>
    <col min="8976" max="8976" width="17.7109375" style="1" customWidth="1"/>
    <col min="8977" max="8977" width="10.28515625" style="1" customWidth="1"/>
    <col min="8978" max="8978" width="12.140625" style="1" customWidth="1"/>
    <col min="8979" max="8979" width="14.85546875" style="1" customWidth="1"/>
    <col min="8980" max="8980" width="10.5703125" style="1" customWidth="1"/>
    <col min="8981" max="8982" width="9.140625" style="1"/>
    <col min="8983" max="8983" width="6.7109375" style="1" customWidth="1"/>
    <col min="8984" max="8985" width="9.140625" style="1"/>
    <col min="8986" max="8986" width="11.5703125" style="1" customWidth="1"/>
    <col min="8987" max="9216" width="9.140625" style="1"/>
    <col min="9217" max="9217" width="3.28515625" style="1" customWidth="1"/>
    <col min="9218" max="9218" width="10.28515625" style="1" customWidth="1"/>
    <col min="9219" max="9219" width="9.140625" style="1"/>
    <col min="9220" max="9220" width="17.85546875" style="1" customWidth="1"/>
    <col min="9221" max="9221" width="39" style="1" customWidth="1"/>
    <col min="9222" max="9222" width="10.140625" style="1" customWidth="1"/>
    <col min="9223" max="9223" width="5.140625" style="1" customWidth="1"/>
    <col min="9224" max="9224" width="12.42578125" style="1" customWidth="1"/>
    <col min="9225" max="9225" width="9.140625" style="1"/>
    <col min="9226" max="9227" width="14.140625" style="1" customWidth="1"/>
    <col min="9228" max="9228" width="18.140625" style="1" customWidth="1"/>
    <col min="9229" max="9229" width="9.140625" style="1"/>
    <col min="9230" max="9230" width="7.5703125" style="1" customWidth="1"/>
    <col min="9231" max="9231" width="9.140625" style="1"/>
    <col min="9232" max="9232" width="17.7109375" style="1" customWidth="1"/>
    <col min="9233" max="9233" width="10.28515625" style="1" customWidth="1"/>
    <col min="9234" max="9234" width="12.140625" style="1" customWidth="1"/>
    <col min="9235" max="9235" width="14.85546875" style="1" customWidth="1"/>
    <col min="9236" max="9236" width="10.5703125" style="1" customWidth="1"/>
    <col min="9237" max="9238" width="9.140625" style="1"/>
    <col min="9239" max="9239" width="6.7109375" style="1" customWidth="1"/>
    <col min="9240" max="9241" width="9.140625" style="1"/>
    <col min="9242" max="9242" width="11.5703125" style="1" customWidth="1"/>
    <col min="9243" max="9472" width="9.140625" style="1"/>
    <col min="9473" max="9473" width="3.28515625" style="1" customWidth="1"/>
    <col min="9474" max="9474" width="10.28515625" style="1" customWidth="1"/>
    <col min="9475" max="9475" width="9.140625" style="1"/>
    <col min="9476" max="9476" width="17.85546875" style="1" customWidth="1"/>
    <col min="9477" max="9477" width="39" style="1" customWidth="1"/>
    <col min="9478" max="9478" width="10.140625" style="1" customWidth="1"/>
    <col min="9479" max="9479" width="5.140625" style="1" customWidth="1"/>
    <col min="9480" max="9480" width="12.42578125" style="1" customWidth="1"/>
    <col min="9481" max="9481" width="9.140625" style="1"/>
    <col min="9482" max="9483" width="14.140625" style="1" customWidth="1"/>
    <col min="9484" max="9484" width="18.140625" style="1" customWidth="1"/>
    <col min="9485" max="9485" width="9.140625" style="1"/>
    <col min="9486" max="9486" width="7.5703125" style="1" customWidth="1"/>
    <col min="9487" max="9487" width="9.140625" style="1"/>
    <col min="9488" max="9488" width="17.7109375" style="1" customWidth="1"/>
    <col min="9489" max="9489" width="10.28515625" style="1" customWidth="1"/>
    <col min="9490" max="9490" width="12.140625" style="1" customWidth="1"/>
    <col min="9491" max="9491" width="14.85546875" style="1" customWidth="1"/>
    <col min="9492" max="9492" width="10.5703125" style="1" customWidth="1"/>
    <col min="9493" max="9494" width="9.140625" style="1"/>
    <col min="9495" max="9495" width="6.7109375" style="1" customWidth="1"/>
    <col min="9496" max="9497" width="9.140625" style="1"/>
    <col min="9498" max="9498" width="11.5703125" style="1" customWidth="1"/>
    <col min="9499" max="9728" width="9.140625" style="1"/>
    <col min="9729" max="9729" width="3.28515625" style="1" customWidth="1"/>
    <col min="9730" max="9730" width="10.28515625" style="1" customWidth="1"/>
    <col min="9731" max="9731" width="9.140625" style="1"/>
    <col min="9732" max="9732" width="17.85546875" style="1" customWidth="1"/>
    <col min="9733" max="9733" width="39" style="1" customWidth="1"/>
    <col min="9734" max="9734" width="10.140625" style="1" customWidth="1"/>
    <col min="9735" max="9735" width="5.140625" style="1" customWidth="1"/>
    <col min="9736" max="9736" width="12.42578125" style="1" customWidth="1"/>
    <col min="9737" max="9737" width="9.140625" style="1"/>
    <col min="9738" max="9739" width="14.140625" style="1" customWidth="1"/>
    <col min="9740" max="9740" width="18.140625" style="1" customWidth="1"/>
    <col min="9741" max="9741" width="9.140625" style="1"/>
    <col min="9742" max="9742" width="7.5703125" style="1" customWidth="1"/>
    <col min="9743" max="9743" width="9.140625" style="1"/>
    <col min="9744" max="9744" width="17.7109375" style="1" customWidth="1"/>
    <col min="9745" max="9745" width="10.28515625" style="1" customWidth="1"/>
    <col min="9746" max="9746" width="12.140625" style="1" customWidth="1"/>
    <col min="9747" max="9747" width="14.85546875" style="1" customWidth="1"/>
    <col min="9748" max="9748" width="10.5703125" style="1" customWidth="1"/>
    <col min="9749" max="9750" width="9.140625" style="1"/>
    <col min="9751" max="9751" width="6.7109375" style="1" customWidth="1"/>
    <col min="9752" max="9753" width="9.140625" style="1"/>
    <col min="9754" max="9754" width="11.5703125" style="1" customWidth="1"/>
    <col min="9755" max="9984" width="9.140625" style="1"/>
    <col min="9985" max="9985" width="3.28515625" style="1" customWidth="1"/>
    <col min="9986" max="9986" width="10.28515625" style="1" customWidth="1"/>
    <col min="9987" max="9987" width="9.140625" style="1"/>
    <col min="9988" max="9988" width="17.85546875" style="1" customWidth="1"/>
    <col min="9989" max="9989" width="39" style="1" customWidth="1"/>
    <col min="9990" max="9990" width="10.140625" style="1" customWidth="1"/>
    <col min="9991" max="9991" width="5.140625" style="1" customWidth="1"/>
    <col min="9992" max="9992" width="12.42578125" style="1" customWidth="1"/>
    <col min="9993" max="9993" width="9.140625" style="1"/>
    <col min="9994" max="9995" width="14.140625" style="1" customWidth="1"/>
    <col min="9996" max="9996" width="18.140625" style="1" customWidth="1"/>
    <col min="9997" max="9997" width="9.140625" style="1"/>
    <col min="9998" max="9998" width="7.5703125" style="1" customWidth="1"/>
    <col min="9999" max="9999" width="9.140625" style="1"/>
    <col min="10000" max="10000" width="17.7109375" style="1" customWidth="1"/>
    <col min="10001" max="10001" width="10.28515625" style="1" customWidth="1"/>
    <col min="10002" max="10002" width="12.140625" style="1" customWidth="1"/>
    <col min="10003" max="10003" width="14.85546875" style="1" customWidth="1"/>
    <col min="10004" max="10004" width="10.5703125" style="1" customWidth="1"/>
    <col min="10005" max="10006" width="9.140625" style="1"/>
    <col min="10007" max="10007" width="6.7109375" style="1" customWidth="1"/>
    <col min="10008" max="10009" width="9.140625" style="1"/>
    <col min="10010" max="10010" width="11.5703125" style="1" customWidth="1"/>
    <col min="10011" max="10240" width="9.140625" style="1"/>
    <col min="10241" max="10241" width="3.28515625" style="1" customWidth="1"/>
    <col min="10242" max="10242" width="10.28515625" style="1" customWidth="1"/>
    <col min="10243" max="10243" width="9.140625" style="1"/>
    <col min="10244" max="10244" width="17.85546875" style="1" customWidth="1"/>
    <col min="10245" max="10245" width="39" style="1" customWidth="1"/>
    <col min="10246" max="10246" width="10.140625" style="1" customWidth="1"/>
    <col min="10247" max="10247" width="5.140625" style="1" customWidth="1"/>
    <col min="10248" max="10248" width="12.42578125" style="1" customWidth="1"/>
    <col min="10249" max="10249" width="9.140625" style="1"/>
    <col min="10250" max="10251" width="14.140625" style="1" customWidth="1"/>
    <col min="10252" max="10252" width="18.140625" style="1" customWidth="1"/>
    <col min="10253" max="10253" width="9.140625" style="1"/>
    <col min="10254" max="10254" width="7.5703125" style="1" customWidth="1"/>
    <col min="10255" max="10255" width="9.140625" style="1"/>
    <col min="10256" max="10256" width="17.7109375" style="1" customWidth="1"/>
    <col min="10257" max="10257" width="10.28515625" style="1" customWidth="1"/>
    <col min="10258" max="10258" width="12.140625" style="1" customWidth="1"/>
    <col min="10259" max="10259" width="14.85546875" style="1" customWidth="1"/>
    <col min="10260" max="10260" width="10.5703125" style="1" customWidth="1"/>
    <col min="10261" max="10262" width="9.140625" style="1"/>
    <col min="10263" max="10263" width="6.7109375" style="1" customWidth="1"/>
    <col min="10264" max="10265" width="9.140625" style="1"/>
    <col min="10266" max="10266" width="11.5703125" style="1" customWidth="1"/>
    <col min="10267" max="10496" width="9.140625" style="1"/>
    <col min="10497" max="10497" width="3.28515625" style="1" customWidth="1"/>
    <col min="10498" max="10498" width="10.28515625" style="1" customWidth="1"/>
    <col min="10499" max="10499" width="9.140625" style="1"/>
    <col min="10500" max="10500" width="17.85546875" style="1" customWidth="1"/>
    <col min="10501" max="10501" width="39" style="1" customWidth="1"/>
    <col min="10502" max="10502" width="10.140625" style="1" customWidth="1"/>
    <col min="10503" max="10503" width="5.140625" style="1" customWidth="1"/>
    <col min="10504" max="10504" width="12.42578125" style="1" customWidth="1"/>
    <col min="10505" max="10505" width="9.140625" style="1"/>
    <col min="10506" max="10507" width="14.140625" style="1" customWidth="1"/>
    <col min="10508" max="10508" width="18.140625" style="1" customWidth="1"/>
    <col min="10509" max="10509" width="9.140625" style="1"/>
    <col min="10510" max="10510" width="7.5703125" style="1" customWidth="1"/>
    <col min="10511" max="10511" width="9.140625" style="1"/>
    <col min="10512" max="10512" width="17.7109375" style="1" customWidth="1"/>
    <col min="10513" max="10513" width="10.28515625" style="1" customWidth="1"/>
    <col min="10514" max="10514" width="12.140625" style="1" customWidth="1"/>
    <col min="10515" max="10515" width="14.85546875" style="1" customWidth="1"/>
    <col min="10516" max="10516" width="10.5703125" style="1" customWidth="1"/>
    <col min="10517" max="10518" width="9.140625" style="1"/>
    <col min="10519" max="10519" width="6.7109375" style="1" customWidth="1"/>
    <col min="10520" max="10521" width="9.140625" style="1"/>
    <col min="10522" max="10522" width="11.5703125" style="1" customWidth="1"/>
    <col min="10523" max="10752" width="9.140625" style="1"/>
    <col min="10753" max="10753" width="3.28515625" style="1" customWidth="1"/>
    <col min="10754" max="10754" width="10.28515625" style="1" customWidth="1"/>
    <col min="10755" max="10755" width="9.140625" style="1"/>
    <col min="10756" max="10756" width="17.85546875" style="1" customWidth="1"/>
    <col min="10757" max="10757" width="39" style="1" customWidth="1"/>
    <col min="10758" max="10758" width="10.140625" style="1" customWidth="1"/>
    <col min="10759" max="10759" width="5.140625" style="1" customWidth="1"/>
    <col min="10760" max="10760" width="12.42578125" style="1" customWidth="1"/>
    <col min="10761" max="10761" width="9.140625" style="1"/>
    <col min="10762" max="10763" width="14.140625" style="1" customWidth="1"/>
    <col min="10764" max="10764" width="18.140625" style="1" customWidth="1"/>
    <col min="10765" max="10765" width="9.140625" style="1"/>
    <col min="10766" max="10766" width="7.5703125" style="1" customWidth="1"/>
    <col min="10767" max="10767" width="9.140625" style="1"/>
    <col min="10768" max="10768" width="17.7109375" style="1" customWidth="1"/>
    <col min="10769" max="10769" width="10.28515625" style="1" customWidth="1"/>
    <col min="10770" max="10770" width="12.140625" style="1" customWidth="1"/>
    <col min="10771" max="10771" width="14.85546875" style="1" customWidth="1"/>
    <col min="10772" max="10772" width="10.5703125" style="1" customWidth="1"/>
    <col min="10773" max="10774" width="9.140625" style="1"/>
    <col min="10775" max="10775" width="6.7109375" style="1" customWidth="1"/>
    <col min="10776" max="10777" width="9.140625" style="1"/>
    <col min="10778" max="10778" width="11.5703125" style="1" customWidth="1"/>
    <col min="10779" max="11008" width="9.140625" style="1"/>
    <col min="11009" max="11009" width="3.28515625" style="1" customWidth="1"/>
    <col min="11010" max="11010" width="10.28515625" style="1" customWidth="1"/>
    <col min="11011" max="11011" width="9.140625" style="1"/>
    <col min="11012" max="11012" width="17.85546875" style="1" customWidth="1"/>
    <col min="11013" max="11013" width="39" style="1" customWidth="1"/>
    <col min="11014" max="11014" width="10.140625" style="1" customWidth="1"/>
    <col min="11015" max="11015" width="5.140625" style="1" customWidth="1"/>
    <col min="11016" max="11016" width="12.42578125" style="1" customWidth="1"/>
    <col min="11017" max="11017" width="9.140625" style="1"/>
    <col min="11018" max="11019" width="14.140625" style="1" customWidth="1"/>
    <col min="11020" max="11020" width="18.140625" style="1" customWidth="1"/>
    <col min="11021" max="11021" width="9.140625" style="1"/>
    <col min="11022" max="11022" width="7.5703125" style="1" customWidth="1"/>
    <col min="11023" max="11023" width="9.140625" style="1"/>
    <col min="11024" max="11024" width="17.7109375" style="1" customWidth="1"/>
    <col min="11025" max="11025" width="10.28515625" style="1" customWidth="1"/>
    <col min="11026" max="11026" width="12.140625" style="1" customWidth="1"/>
    <col min="11027" max="11027" width="14.85546875" style="1" customWidth="1"/>
    <col min="11028" max="11028" width="10.5703125" style="1" customWidth="1"/>
    <col min="11029" max="11030" width="9.140625" style="1"/>
    <col min="11031" max="11031" width="6.7109375" style="1" customWidth="1"/>
    <col min="11032" max="11033" width="9.140625" style="1"/>
    <col min="11034" max="11034" width="11.5703125" style="1" customWidth="1"/>
    <col min="11035" max="11264" width="9.140625" style="1"/>
    <col min="11265" max="11265" width="3.28515625" style="1" customWidth="1"/>
    <col min="11266" max="11266" width="10.28515625" style="1" customWidth="1"/>
    <col min="11267" max="11267" width="9.140625" style="1"/>
    <col min="11268" max="11268" width="17.85546875" style="1" customWidth="1"/>
    <col min="11269" max="11269" width="39" style="1" customWidth="1"/>
    <col min="11270" max="11270" width="10.140625" style="1" customWidth="1"/>
    <col min="11271" max="11271" width="5.140625" style="1" customWidth="1"/>
    <col min="11272" max="11272" width="12.42578125" style="1" customWidth="1"/>
    <col min="11273" max="11273" width="9.140625" style="1"/>
    <col min="11274" max="11275" width="14.140625" style="1" customWidth="1"/>
    <col min="11276" max="11276" width="18.140625" style="1" customWidth="1"/>
    <col min="11277" max="11277" width="9.140625" style="1"/>
    <col min="11278" max="11278" width="7.5703125" style="1" customWidth="1"/>
    <col min="11279" max="11279" width="9.140625" style="1"/>
    <col min="11280" max="11280" width="17.7109375" style="1" customWidth="1"/>
    <col min="11281" max="11281" width="10.28515625" style="1" customWidth="1"/>
    <col min="11282" max="11282" width="12.140625" style="1" customWidth="1"/>
    <col min="11283" max="11283" width="14.85546875" style="1" customWidth="1"/>
    <col min="11284" max="11284" width="10.5703125" style="1" customWidth="1"/>
    <col min="11285" max="11286" width="9.140625" style="1"/>
    <col min="11287" max="11287" width="6.7109375" style="1" customWidth="1"/>
    <col min="11288" max="11289" width="9.140625" style="1"/>
    <col min="11290" max="11290" width="11.5703125" style="1" customWidth="1"/>
    <col min="11291" max="11520" width="9.140625" style="1"/>
    <col min="11521" max="11521" width="3.28515625" style="1" customWidth="1"/>
    <col min="11522" max="11522" width="10.28515625" style="1" customWidth="1"/>
    <col min="11523" max="11523" width="9.140625" style="1"/>
    <col min="11524" max="11524" width="17.85546875" style="1" customWidth="1"/>
    <col min="11525" max="11525" width="39" style="1" customWidth="1"/>
    <col min="11526" max="11526" width="10.140625" style="1" customWidth="1"/>
    <col min="11527" max="11527" width="5.140625" style="1" customWidth="1"/>
    <col min="11528" max="11528" width="12.42578125" style="1" customWidth="1"/>
    <col min="11529" max="11529" width="9.140625" style="1"/>
    <col min="11530" max="11531" width="14.140625" style="1" customWidth="1"/>
    <col min="11532" max="11532" width="18.140625" style="1" customWidth="1"/>
    <col min="11533" max="11533" width="9.140625" style="1"/>
    <col min="11534" max="11534" width="7.5703125" style="1" customWidth="1"/>
    <col min="11535" max="11535" width="9.140625" style="1"/>
    <col min="11536" max="11536" width="17.7109375" style="1" customWidth="1"/>
    <col min="11537" max="11537" width="10.28515625" style="1" customWidth="1"/>
    <col min="11538" max="11538" width="12.140625" style="1" customWidth="1"/>
    <col min="11539" max="11539" width="14.85546875" style="1" customWidth="1"/>
    <col min="11540" max="11540" width="10.5703125" style="1" customWidth="1"/>
    <col min="11541" max="11542" width="9.140625" style="1"/>
    <col min="11543" max="11543" width="6.7109375" style="1" customWidth="1"/>
    <col min="11544" max="11545" width="9.140625" style="1"/>
    <col min="11546" max="11546" width="11.5703125" style="1" customWidth="1"/>
    <col min="11547" max="11776" width="9.140625" style="1"/>
    <col min="11777" max="11777" width="3.28515625" style="1" customWidth="1"/>
    <col min="11778" max="11778" width="10.28515625" style="1" customWidth="1"/>
    <col min="11779" max="11779" width="9.140625" style="1"/>
    <col min="11780" max="11780" width="17.85546875" style="1" customWidth="1"/>
    <col min="11781" max="11781" width="39" style="1" customWidth="1"/>
    <col min="11782" max="11782" width="10.140625" style="1" customWidth="1"/>
    <col min="11783" max="11783" width="5.140625" style="1" customWidth="1"/>
    <col min="11784" max="11784" width="12.42578125" style="1" customWidth="1"/>
    <col min="11785" max="11785" width="9.140625" style="1"/>
    <col min="11786" max="11787" width="14.140625" style="1" customWidth="1"/>
    <col min="11788" max="11788" width="18.140625" style="1" customWidth="1"/>
    <col min="11789" max="11789" width="9.140625" style="1"/>
    <col min="11790" max="11790" width="7.5703125" style="1" customWidth="1"/>
    <col min="11791" max="11791" width="9.140625" style="1"/>
    <col min="11792" max="11792" width="17.7109375" style="1" customWidth="1"/>
    <col min="11793" max="11793" width="10.28515625" style="1" customWidth="1"/>
    <col min="11794" max="11794" width="12.140625" style="1" customWidth="1"/>
    <col min="11795" max="11795" width="14.85546875" style="1" customWidth="1"/>
    <col min="11796" max="11796" width="10.5703125" style="1" customWidth="1"/>
    <col min="11797" max="11798" width="9.140625" style="1"/>
    <col min="11799" max="11799" width="6.7109375" style="1" customWidth="1"/>
    <col min="11800" max="11801" width="9.140625" style="1"/>
    <col min="11802" max="11802" width="11.5703125" style="1" customWidth="1"/>
    <col min="11803" max="12032" width="9.140625" style="1"/>
    <col min="12033" max="12033" width="3.28515625" style="1" customWidth="1"/>
    <col min="12034" max="12034" width="10.28515625" style="1" customWidth="1"/>
    <col min="12035" max="12035" width="9.140625" style="1"/>
    <col min="12036" max="12036" width="17.85546875" style="1" customWidth="1"/>
    <col min="12037" max="12037" width="39" style="1" customWidth="1"/>
    <col min="12038" max="12038" width="10.140625" style="1" customWidth="1"/>
    <col min="12039" max="12039" width="5.140625" style="1" customWidth="1"/>
    <col min="12040" max="12040" width="12.42578125" style="1" customWidth="1"/>
    <col min="12041" max="12041" width="9.140625" style="1"/>
    <col min="12042" max="12043" width="14.140625" style="1" customWidth="1"/>
    <col min="12044" max="12044" width="18.140625" style="1" customWidth="1"/>
    <col min="12045" max="12045" width="9.140625" style="1"/>
    <col min="12046" max="12046" width="7.5703125" style="1" customWidth="1"/>
    <col min="12047" max="12047" width="9.140625" style="1"/>
    <col min="12048" max="12048" width="17.7109375" style="1" customWidth="1"/>
    <col min="12049" max="12049" width="10.28515625" style="1" customWidth="1"/>
    <col min="12050" max="12050" width="12.140625" style="1" customWidth="1"/>
    <col min="12051" max="12051" width="14.85546875" style="1" customWidth="1"/>
    <col min="12052" max="12052" width="10.5703125" style="1" customWidth="1"/>
    <col min="12053" max="12054" width="9.140625" style="1"/>
    <col min="12055" max="12055" width="6.7109375" style="1" customWidth="1"/>
    <col min="12056" max="12057" width="9.140625" style="1"/>
    <col min="12058" max="12058" width="11.5703125" style="1" customWidth="1"/>
    <col min="12059" max="12288" width="9.140625" style="1"/>
    <col min="12289" max="12289" width="3.28515625" style="1" customWidth="1"/>
    <col min="12290" max="12290" width="10.28515625" style="1" customWidth="1"/>
    <col min="12291" max="12291" width="9.140625" style="1"/>
    <col min="12292" max="12292" width="17.85546875" style="1" customWidth="1"/>
    <col min="12293" max="12293" width="39" style="1" customWidth="1"/>
    <col min="12294" max="12294" width="10.140625" style="1" customWidth="1"/>
    <col min="12295" max="12295" width="5.140625" style="1" customWidth="1"/>
    <col min="12296" max="12296" width="12.42578125" style="1" customWidth="1"/>
    <col min="12297" max="12297" width="9.140625" style="1"/>
    <col min="12298" max="12299" width="14.140625" style="1" customWidth="1"/>
    <col min="12300" max="12300" width="18.140625" style="1" customWidth="1"/>
    <col min="12301" max="12301" width="9.140625" style="1"/>
    <col min="12302" max="12302" width="7.5703125" style="1" customWidth="1"/>
    <col min="12303" max="12303" width="9.140625" style="1"/>
    <col min="12304" max="12304" width="17.7109375" style="1" customWidth="1"/>
    <col min="12305" max="12305" width="10.28515625" style="1" customWidth="1"/>
    <col min="12306" max="12306" width="12.140625" style="1" customWidth="1"/>
    <col min="12307" max="12307" width="14.85546875" style="1" customWidth="1"/>
    <col min="12308" max="12308" width="10.5703125" style="1" customWidth="1"/>
    <col min="12309" max="12310" width="9.140625" style="1"/>
    <col min="12311" max="12311" width="6.7109375" style="1" customWidth="1"/>
    <col min="12312" max="12313" width="9.140625" style="1"/>
    <col min="12314" max="12314" width="11.5703125" style="1" customWidth="1"/>
    <col min="12315" max="12544" width="9.140625" style="1"/>
    <col min="12545" max="12545" width="3.28515625" style="1" customWidth="1"/>
    <col min="12546" max="12546" width="10.28515625" style="1" customWidth="1"/>
    <col min="12547" max="12547" width="9.140625" style="1"/>
    <col min="12548" max="12548" width="17.85546875" style="1" customWidth="1"/>
    <col min="12549" max="12549" width="39" style="1" customWidth="1"/>
    <col min="12550" max="12550" width="10.140625" style="1" customWidth="1"/>
    <col min="12551" max="12551" width="5.140625" style="1" customWidth="1"/>
    <col min="12552" max="12552" width="12.42578125" style="1" customWidth="1"/>
    <col min="12553" max="12553" width="9.140625" style="1"/>
    <col min="12554" max="12555" width="14.140625" style="1" customWidth="1"/>
    <col min="12556" max="12556" width="18.140625" style="1" customWidth="1"/>
    <col min="12557" max="12557" width="9.140625" style="1"/>
    <col min="12558" max="12558" width="7.5703125" style="1" customWidth="1"/>
    <col min="12559" max="12559" width="9.140625" style="1"/>
    <col min="12560" max="12560" width="17.7109375" style="1" customWidth="1"/>
    <col min="12561" max="12561" width="10.28515625" style="1" customWidth="1"/>
    <col min="12562" max="12562" width="12.140625" style="1" customWidth="1"/>
    <col min="12563" max="12563" width="14.85546875" style="1" customWidth="1"/>
    <col min="12564" max="12564" width="10.5703125" style="1" customWidth="1"/>
    <col min="12565" max="12566" width="9.140625" style="1"/>
    <col min="12567" max="12567" width="6.7109375" style="1" customWidth="1"/>
    <col min="12568" max="12569" width="9.140625" style="1"/>
    <col min="12570" max="12570" width="11.5703125" style="1" customWidth="1"/>
    <col min="12571" max="12800" width="9.140625" style="1"/>
    <col min="12801" max="12801" width="3.28515625" style="1" customWidth="1"/>
    <col min="12802" max="12802" width="10.28515625" style="1" customWidth="1"/>
    <col min="12803" max="12803" width="9.140625" style="1"/>
    <col min="12804" max="12804" width="17.85546875" style="1" customWidth="1"/>
    <col min="12805" max="12805" width="39" style="1" customWidth="1"/>
    <col min="12806" max="12806" width="10.140625" style="1" customWidth="1"/>
    <col min="12807" max="12807" width="5.140625" style="1" customWidth="1"/>
    <col min="12808" max="12808" width="12.42578125" style="1" customWidth="1"/>
    <col min="12809" max="12809" width="9.140625" style="1"/>
    <col min="12810" max="12811" width="14.140625" style="1" customWidth="1"/>
    <col min="12812" max="12812" width="18.140625" style="1" customWidth="1"/>
    <col min="12813" max="12813" width="9.140625" style="1"/>
    <col min="12814" max="12814" width="7.5703125" style="1" customWidth="1"/>
    <col min="12815" max="12815" width="9.140625" style="1"/>
    <col min="12816" max="12816" width="17.7109375" style="1" customWidth="1"/>
    <col min="12817" max="12817" width="10.28515625" style="1" customWidth="1"/>
    <col min="12818" max="12818" width="12.140625" style="1" customWidth="1"/>
    <col min="12819" max="12819" width="14.85546875" style="1" customWidth="1"/>
    <col min="12820" max="12820" width="10.5703125" style="1" customWidth="1"/>
    <col min="12821" max="12822" width="9.140625" style="1"/>
    <col min="12823" max="12823" width="6.7109375" style="1" customWidth="1"/>
    <col min="12824" max="12825" width="9.140625" style="1"/>
    <col min="12826" max="12826" width="11.5703125" style="1" customWidth="1"/>
    <col min="12827" max="13056" width="9.140625" style="1"/>
    <col min="13057" max="13057" width="3.28515625" style="1" customWidth="1"/>
    <col min="13058" max="13058" width="10.28515625" style="1" customWidth="1"/>
    <col min="13059" max="13059" width="9.140625" style="1"/>
    <col min="13060" max="13060" width="17.85546875" style="1" customWidth="1"/>
    <col min="13061" max="13061" width="39" style="1" customWidth="1"/>
    <col min="13062" max="13062" width="10.140625" style="1" customWidth="1"/>
    <col min="13063" max="13063" width="5.140625" style="1" customWidth="1"/>
    <col min="13064" max="13064" width="12.42578125" style="1" customWidth="1"/>
    <col min="13065" max="13065" width="9.140625" style="1"/>
    <col min="13066" max="13067" width="14.140625" style="1" customWidth="1"/>
    <col min="13068" max="13068" width="18.140625" style="1" customWidth="1"/>
    <col min="13069" max="13069" width="9.140625" style="1"/>
    <col min="13070" max="13070" width="7.5703125" style="1" customWidth="1"/>
    <col min="13071" max="13071" width="9.140625" style="1"/>
    <col min="13072" max="13072" width="17.7109375" style="1" customWidth="1"/>
    <col min="13073" max="13073" width="10.28515625" style="1" customWidth="1"/>
    <col min="13074" max="13074" width="12.140625" style="1" customWidth="1"/>
    <col min="13075" max="13075" width="14.85546875" style="1" customWidth="1"/>
    <col min="13076" max="13076" width="10.5703125" style="1" customWidth="1"/>
    <col min="13077" max="13078" width="9.140625" style="1"/>
    <col min="13079" max="13079" width="6.7109375" style="1" customWidth="1"/>
    <col min="13080" max="13081" width="9.140625" style="1"/>
    <col min="13082" max="13082" width="11.5703125" style="1" customWidth="1"/>
    <col min="13083" max="13312" width="9.140625" style="1"/>
    <col min="13313" max="13313" width="3.28515625" style="1" customWidth="1"/>
    <col min="13314" max="13314" width="10.28515625" style="1" customWidth="1"/>
    <col min="13315" max="13315" width="9.140625" style="1"/>
    <col min="13316" max="13316" width="17.85546875" style="1" customWidth="1"/>
    <col min="13317" max="13317" width="39" style="1" customWidth="1"/>
    <col min="13318" max="13318" width="10.140625" style="1" customWidth="1"/>
    <col min="13319" max="13319" width="5.140625" style="1" customWidth="1"/>
    <col min="13320" max="13320" width="12.42578125" style="1" customWidth="1"/>
    <col min="13321" max="13321" width="9.140625" style="1"/>
    <col min="13322" max="13323" width="14.140625" style="1" customWidth="1"/>
    <col min="13324" max="13324" width="18.140625" style="1" customWidth="1"/>
    <col min="13325" max="13325" width="9.140625" style="1"/>
    <col min="13326" max="13326" width="7.5703125" style="1" customWidth="1"/>
    <col min="13327" max="13327" width="9.140625" style="1"/>
    <col min="13328" max="13328" width="17.7109375" style="1" customWidth="1"/>
    <col min="13329" max="13329" width="10.28515625" style="1" customWidth="1"/>
    <col min="13330" max="13330" width="12.140625" style="1" customWidth="1"/>
    <col min="13331" max="13331" width="14.85546875" style="1" customWidth="1"/>
    <col min="13332" max="13332" width="10.5703125" style="1" customWidth="1"/>
    <col min="13333" max="13334" width="9.140625" style="1"/>
    <col min="13335" max="13335" width="6.7109375" style="1" customWidth="1"/>
    <col min="13336" max="13337" width="9.140625" style="1"/>
    <col min="13338" max="13338" width="11.5703125" style="1" customWidth="1"/>
    <col min="13339" max="13568" width="9.140625" style="1"/>
    <col min="13569" max="13569" width="3.28515625" style="1" customWidth="1"/>
    <col min="13570" max="13570" width="10.28515625" style="1" customWidth="1"/>
    <col min="13571" max="13571" width="9.140625" style="1"/>
    <col min="13572" max="13572" width="17.85546875" style="1" customWidth="1"/>
    <col min="13573" max="13573" width="39" style="1" customWidth="1"/>
    <col min="13574" max="13574" width="10.140625" style="1" customWidth="1"/>
    <col min="13575" max="13575" width="5.140625" style="1" customWidth="1"/>
    <col min="13576" max="13576" width="12.42578125" style="1" customWidth="1"/>
    <col min="13577" max="13577" width="9.140625" style="1"/>
    <col min="13578" max="13579" width="14.140625" style="1" customWidth="1"/>
    <col min="13580" max="13580" width="18.140625" style="1" customWidth="1"/>
    <col min="13581" max="13581" width="9.140625" style="1"/>
    <col min="13582" max="13582" width="7.5703125" style="1" customWidth="1"/>
    <col min="13583" max="13583" width="9.140625" style="1"/>
    <col min="13584" max="13584" width="17.7109375" style="1" customWidth="1"/>
    <col min="13585" max="13585" width="10.28515625" style="1" customWidth="1"/>
    <col min="13586" max="13586" width="12.140625" style="1" customWidth="1"/>
    <col min="13587" max="13587" width="14.85546875" style="1" customWidth="1"/>
    <col min="13588" max="13588" width="10.5703125" style="1" customWidth="1"/>
    <col min="13589" max="13590" width="9.140625" style="1"/>
    <col min="13591" max="13591" width="6.7109375" style="1" customWidth="1"/>
    <col min="13592" max="13593" width="9.140625" style="1"/>
    <col min="13594" max="13594" width="11.5703125" style="1" customWidth="1"/>
    <col min="13595" max="13824" width="9.140625" style="1"/>
    <col min="13825" max="13825" width="3.28515625" style="1" customWidth="1"/>
    <col min="13826" max="13826" width="10.28515625" style="1" customWidth="1"/>
    <col min="13827" max="13827" width="9.140625" style="1"/>
    <col min="13828" max="13828" width="17.85546875" style="1" customWidth="1"/>
    <col min="13829" max="13829" width="39" style="1" customWidth="1"/>
    <col min="13830" max="13830" width="10.140625" style="1" customWidth="1"/>
    <col min="13831" max="13831" width="5.140625" style="1" customWidth="1"/>
    <col min="13832" max="13832" width="12.42578125" style="1" customWidth="1"/>
    <col min="13833" max="13833" width="9.140625" style="1"/>
    <col min="13834" max="13835" width="14.140625" style="1" customWidth="1"/>
    <col min="13836" max="13836" width="18.140625" style="1" customWidth="1"/>
    <col min="13837" max="13837" width="9.140625" style="1"/>
    <col min="13838" max="13838" width="7.5703125" style="1" customWidth="1"/>
    <col min="13839" max="13839" width="9.140625" style="1"/>
    <col min="13840" max="13840" width="17.7109375" style="1" customWidth="1"/>
    <col min="13841" max="13841" width="10.28515625" style="1" customWidth="1"/>
    <col min="13842" max="13842" width="12.140625" style="1" customWidth="1"/>
    <col min="13843" max="13843" width="14.85546875" style="1" customWidth="1"/>
    <col min="13844" max="13844" width="10.5703125" style="1" customWidth="1"/>
    <col min="13845" max="13846" width="9.140625" style="1"/>
    <col min="13847" max="13847" width="6.7109375" style="1" customWidth="1"/>
    <col min="13848" max="13849" width="9.140625" style="1"/>
    <col min="13850" max="13850" width="11.5703125" style="1" customWidth="1"/>
    <col min="13851" max="14080" width="9.140625" style="1"/>
    <col min="14081" max="14081" width="3.28515625" style="1" customWidth="1"/>
    <col min="14082" max="14082" width="10.28515625" style="1" customWidth="1"/>
    <col min="14083" max="14083" width="9.140625" style="1"/>
    <col min="14084" max="14084" width="17.85546875" style="1" customWidth="1"/>
    <col min="14085" max="14085" width="39" style="1" customWidth="1"/>
    <col min="14086" max="14086" width="10.140625" style="1" customWidth="1"/>
    <col min="14087" max="14087" width="5.140625" style="1" customWidth="1"/>
    <col min="14088" max="14088" width="12.42578125" style="1" customWidth="1"/>
    <col min="14089" max="14089" width="9.140625" style="1"/>
    <col min="14090" max="14091" width="14.140625" style="1" customWidth="1"/>
    <col min="14092" max="14092" width="18.140625" style="1" customWidth="1"/>
    <col min="14093" max="14093" width="9.140625" style="1"/>
    <col min="14094" max="14094" width="7.5703125" style="1" customWidth="1"/>
    <col min="14095" max="14095" width="9.140625" style="1"/>
    <col min="14096" max="14096" width="17.7109375" style="1" customWidth="1"/>
    <col min="14097" max="14097" width="10.28515625" style="1" customWidth="1"/>
    <col min="14098" max="14098" width="12.140625" style="1" customWidth="1"/>
    <col min="14099" max="14099" width="14.85546875" style="1" customWidth="1"/>
    <col min="14100" max="14100" width="10.5703125" style="1" customWidth="1"/>
    <col min="14101" max="14102" width="9.140625" style="1"/>
    <col min="14103" max="14103" width="6.7109375" style="1" customWidth="1"/>
    <col min="14104" max="14105" width="9.140625" style="1"/>
    <col min="14106" max="14106" width="11.5703125" style="1" customWidth="1"/>
    <col min="14107" max="14336" width="9.140625" style="1"/>
    <col min="14337" max="14337" width="3.28515625" style="1" customWidth="1"/>
    <col min="14338" max="14338" width="10.28515625" style="1" customWidth="1"/>
    <col min="14339" max="14339" width="9.140625" style="1"/>
    <col min="14340" max="14340" width="17.85546875" style="1" customWidth="1"/>
    <col min="14341" max="14341" width="39" style="1" customWidth="1"/>
    <col min="14342" max="14342" width="10.140625" style="1" customWidth="1"/>
    <col min="14343" max="14343" width="5.140625" style="1" customWidth="1"/>
    <col min="14344" max="14344" width="12.42578125" style="1" customWidth="1"/>
    <col min="14345" max="14345" width="9.140625" style="1"/>
    <col min="14346" max="14347" width="14.140625" style="1" customWidth="1"/>
    <col min="14348" max="14348" width="18.140625" style="1" customWidth="1"/>
    <col min="14349" max="14349" width="9.140625" style="1"/>
    <col min="14350" max="14350" width="7.5703125" style="1" customWidth="1"/>
    <col min="14351" max="14351" width="9.140625" style="1"/>
    <col min="14352" max="14352" width="17.7109375" style="1" customWidth="1"/>
    <col min="14353" max="14353" width="10.28515625" style="1" customWidth="1"/>
    <col min="14354" max="14354" width="12.140625" style="1" customWidth="1"/>
    <col min="14355" max="14355" width="14.85546875" style="1" customWidth="1"/>
    <col min="14356" max="14356" width="10.5703125" style="1" customWidth="1"/>
    <col min="14357" max="14358" width="9.140625" style="1"/>
    <col min="14359" max="14359" width="6.7109375" style="1" customWidth="1"/>
    <col min="14360" max="14361" width="9.140625" style="1"/>
    <col min="14362" max="14362" width="11.5703125" style="1" customWidth="1"/>
    <col min="14363" max="14592" width="9.140625" style="1"/>
    <col min="14593" max="14593" width="3.28515625" style="1" customWidth="1"/>
    <col min="14594" max="14594" width="10.28515625" style="1" customWidth="1"/>
    <col min="14595" max="14595" width="9.140625" style="1"/>
    <col min="14596" max="14596" width="17.85546875" style="1" customWidth="1"/>
    <col min="14597" max="14597" width="39" style="1" customWidth="1"/>
    <col min="14598" max="14598" width="10.140625" style="1" customWidth="1"/>
    <col min="14599" max="14599" width="5.140625" style="1" customWidth="1"/>
    <col min="14600" max="14600" width="12.42578125" style="1" customWidth="1"/>
    <col min="14601" max="14601" width="9.140625" style="1"/>
    <col min="14602" max="14603" width="14.140625" style="1" customWidth="1"/>
    <col min="14604" max="14604" width="18.140625" style="1" customWidth="1"/>
    <col min="14605" max="14605" width="9.140625" style="1"/>
    <col min="14606" max="14606" width="7.5703125" style="1" customWidth="1"/>
    <col min="14607" max="14607" width="9.140625" style="1"/>
    <col min="14608" max="14608" width="17.7109375" style="1" customWidth="1"/>
    <col min="14609" max="14609" width="10.28515625" style="1" customWidth="1"/>
    <col min="14610" max="14610" width="12.140625" style="1" customWidth="1"/>
    <col min="14611" max="14611" width="14.85546875" style="1" customWidth="1"/>
    <col min="14612" max="14612" width="10.5703125" style="1" customWidth="1"/>
    <col min="14613" max="14614" width="9.140625" style="1"/>
    <col min="14615" max="14615" width="6.7109375" style="1" customWidth="1"/>
    <col min="14616" max="14617" width="9.140625" style="1"/>
    <col min="14618" max="14618" width="11.5703125" style="1" customWidth="1"/>
    <col min="14619" max="14848" width="9.140625" style="1"/>
    <col min="14849" max="14849" width="3.28515625" style="1" customWidth="1"/>
    <col min="14850" max="14850" width="10.28515625" style="1" customWidth="1"/>
    <col min="14851" max="14851" width="9.140625" style="1"/>
    <col min="14852" max="14852" width="17.85546875" style="1" customWidth="1"/>
    <col min="14853" max="14853" width="39" style="1" customWidth="1"/>
    <col min="14854" max="14854" width="10.140625" style="1" customWidth="1"/>
    <col min="14855" max="14855" width="5.140625" style="1" customWidth="1"/>
    <col min="14856" max="14856" width="12.42578125" style="1" customWidth="1"/>
    <col min="14857" max="14857" width="9.140625" style="1"/>
    <col min="14858" max="14859" width="14.140625" style="1" customWidth="1"/>
    <col min="14860" max="14860" width="18.140625" style="1" customWidth="1"/>
    <col min="14861" max="14861" width="9.140625" style="1"/>
    <col min="14862" max="14862" width="7.5703125" style="1" customWidth="1"/>
    <col min="14863" max="14863" width="9.140625" style="1"/>
    <col min="14864" max="14864" width="17.7109375" style="1" customWidth="1"/>
    <col min="14865" max="14865" width="10.28515625" style="1" customWidth="1"/>
    <col min="14866" max="14866" width="12.140625" style="1" customWidth="1"/>
    <col min="14867" max="14867" width="14.85546875" style="1" customWidth="1"/>
    <col min="14868" max="14868" width="10.5703125" style="1" customWidth="1"/>
    <col min="14869" max="14870" width="9.140625" style="1"/>
    <col min="14871" max="14871" width="6.7109375" style="1" customWidth="1"/>
    <col min="14872" max="14873" width="9.140625" style="1"/>
    <col min="14874" max="14874" width="11.5703125" style="1" customWidth="1"/>
    <col min="14875" max="15104" width="9.140625" style="1"/>
    <col min="15105" max="15105" width="3.28515625" style="1" customWidth="1"/>
    <col min="15106" max="15106" width="10.28515625" style="1" customWidth="1"/>
    <col min="15107" max="15107" width="9.140625" style="1"/>
    <col min="15108" max="15108" width="17.85546875" style="1" customWidth="1"/>
    <col min="15109" max="15109" width="39" style="1" customWidth="1"/>
    <col min="15110" max="15110" width="10.140625" style="1" customWidth="1"/>
    <col min="15111" max="15111" width="5.140625" style="1" customWidth="1"/>
    <col min="15112" max="15112" width="12.42578125" style="1" customWidth="1"/>
    <col min="15113" max="15113" width="9.140625" style="1"/>
    <col min="15114" max="15115" width="14.140625" style="1" customWidth="1"/>
    <col min="15116" max="15116" width="18.140625" style="1" customWidth="1"/>
    <col min="15117" max="15117" width="9.140625" style="1"/>
    <col min="15118" max="15118" width="7.5703125" style="1" customWidth="1"/>
    <col min="15119" max="15119" width="9.140625" style="1"/>
    <col min="15120" max="15120" width="17.7109375" style="1" customWidth="1"/>
    <col min="15121" max="15121" width="10.28515625" style="1" customWidth="1"/>
    <col min="15122" max="15122" width="12.140625" style="1" customWidth="1"/>
    <col min="15123" max="15123" width="14.85546875" style="1" customWidth="1"/>
    <col min="15124" max="15124" width="10.5703125" style="1" customWidth="1"/>
    <col min="15125" max="15126" width="9.140625" style="1"/>
    <col min="15127" max="15127" width="6.7109375" style="1" customWidth="1"/>
    <col min="15128" max="15129" width="9.140625" style="1"/>
    <col min="15130" max="15130" width="11.5703125" style="1" customWidth="1"/>
    <col min="15131" max="15360" width="9.140625" style="1"/>
    <col min="15361" max="15361" width="3.28515625" style="1" customWidth="1"/>
    <col min="15362" max="15362" width="10.28515625" style="1" customWidth="1"/>
    <col min="15363" max="15363" width="9.140625" style="1"/>
    <col min="15364" max="15364" width="17.85546875" style="1" customWidth="1"/>
    <col min="15365" max="15365" width="39" style="1" customWidth="1"/>
    <col min="15366" max="15366" width="10.140625" style="1" customWidth="1"/>
    <col min="15367" max="15367" width="5.140625" style="1" customWidth="1"/>
    <col min="15368" max="15368" width="12.42578125" style="1" customWidth="1"/>
    <col min="15369" max="15369" width="9.140625" style="1"/>
    <col min="15370" max="15371" width="14.140625" style="1" customWidth="1"/>
    <col min="15372" max="15372" width="18.140625" style="1" customWidth="1"/>
    <col min="15373" max="15373" width="9.140625" style="1"/>
    <col min="15374" max="15374" width="7.5703125" style="1" customWidth="1"/>
    <col min="15375" max="15375" width="9.140625" style="1"/>
    <col min="15376" max="15376" width="17.7109375" style="1" customWidth="1"/>
    <col min="15377" max="15377" width="10.28515625" style="1" customWidth="1"/>
    <col min="15378" max="15378" width="12.140625" style="1" customWidth="1"/>
    <col min="15379" max="15379" width="14.85546875" style="1" customWidth="1"/>
    <col min="15380" max="15380" width="10.5703125" style="1" customWidth="1"/>
    <col min="15381" max="15382" width="9.140625" style="1"/>
    <col min="15383" max="15383" width="6.7109375" style="1" customWidth="1"/>
    <col min="15384" max="15385" width="9.140625" style="1"/>
    <col min="15386" max="15386" width="11.5703125" style="1" customWidth="1"/>
    <col min="15387" max="15616" width="9.140625" style="1"/>
    <col min="15617" max="15617" width="3.28515625" style="1" customWidth="1"/>
    <col min="15618" max="15618" width="10.28515625" style="1" customWidth="1"/>
    <col min="15619" max="15619" width="9.140625" style="1"/>
    <col min="15620" max="15620" width="17.85546875" style="1" customWidth="1"/>
    <col min="15621" max="15621" width="39" style="1" customWidth="1"/>
    <col min="15622" max="15622" width="10.140625" style="1" customWidth="1"/>
    <col min="15623" max="15623" width="5.140625" style="1" customWidth="1"/>
    <col min="15624" max="15624" width="12.42578125" style="1" customWidth="1"/>
    <col min="15625" max="15625" width="9.140625" style="1"/>
    <col min="15626" max="15627" width="14.140625" style="1" customWidth="1"/>
    <col min="15628" max="15628" width="18.140625" style="1" customWidth="1"/>
    <col min="15629" max="15629" width="9.140625" style="1"/>
    <col min="15630" max="15630" width="7.5703125" style="1" customWidth="1"/>
    <col min="15631" max="15631" width="9.140625" style="1"/>
    <col min="15632" max="15632" width="17.7109375" style="1" customWidth="1"/>
    <col min="15633" max="15633" width="10.28515625" style="1" customWidth="1"/>
    <col min="15634" max="15634" width="12.140625" style="1" customWidth="1"/>
    <col min="15635" max="15635" width="14.85546875" style="1" customWidth="1"/>
    <col min="15636" max="15636" width="10.5703125" style="1" customWidth="1"/>
    <col min="15637" max="15638" width="9.140625" style="1"/>
    <col min="15639" max="15639" width="6.7109375" style="1" customWidth="1"/>
    <col min="15640" max="15641" width="9.140625" style="1"/>
    <col min="15642" max="15642" width="11.5703125" style="1" customWidth="1"/>
    <col min="15643" max="15872" width="9.140625" style="1"/>
    <col min="15873" max="15873" width="3.28515625" style="1" customWidth="1"/>
    <col min="15874" max="15874" width="10.28515625" style="1" customWidth="1"/>
    <col min="15875" max="15875" width="9.140625" style="1"/>
    <col min="15876" max="15876" width="17.85546875" style="1" customWidth="1"/>
    <col min="15877" max="15877" width="39" style="1" customWidth="1"/>
    <col min="15878" max="15878" width="10.140625" style="1" customWidth="1"/>
    <col min="15879" max="15879" width="5.140625" style="1" customWidth="1"/>
    <col min="15880" max="15880" width="12.42578125" style="1" customWidth="1"/>
    <col min="15881" max="15881" width="9.140625" style="1"/>
    <col min="15882" max="15883" width="14.140625" style="1" customWidth="1"/>
    <col min="15884" max="15884" width="18.140625" style="1" customWidth="1"/>
    <col min="15885" max="15885" width="9.140625" style="1"/>
    <col min="15886" max="15886" width="7.5703125" style="1" customWidth="1"/>
    <col min="15887" max="15887" width="9.140625" style="1"/>
    <col min="15888" max="15888" width="17.7109375" style="1" customWidth="1"/>
    <col min="15889" max="15889" width="10.28515625" style="1" customWidth="1"/>
    <col min="15890" max="15890" width="12.140625" style="1" customWidth="1"/>
    <col min="15891" max="15891" width="14.85546875" style="1" customWidth="1"/>
    <col min="15892" max="15892" width="10.5703125" style="1" customWidth="1"/>
    <col min="15893" max="15894" width="9.140625" style="1"/>
    <col min="15895" max="15895" width="6.7109375" style="1" customWidth="1"/>
    <col min="15896" max="15897" width="9.140625" style="1"/>
    <col min="15898" max="15898" width="11.5703125" style="1" customWidth="1"/>
    <col min="15899" max="16128" width="9.140625" style="1"/>
    <col min="16129" max="16129" width="3.28515625" style="1" customWidth="1"/>
    <col min="16130" max="16130" width="10.28515625" style="1" customWidth="1"/>
    <col min="16131" max="16131" width="9.140625" style="1"/>
    <col min="16132" max="16132" width="17.85546875" style="1" customWidth="1"/>
    <col min="16133" max="16133" width="39" style="1" customWidth="1"/>
    <col min="16134" max="16134" width="10.140625" style="1" customWidth="1"/>
    <col min="16135" max="16135" width="5.140625" style="1" customWidth="1"/>
    <col min="16136" max="16136" width="12.42578125" style="1" customWidth="1"/>
    <col min="16137" max="16137" width="9.140625" style="1"/>
    <col min="16138" max="16139" width="14.140625" style="1" customWidth="1"/>
    <col min="16140" max="16140" width="18.140625" style="1" customWidth="1"/>
    <col min="16141" max="16141" width="9.140625" style="1"/>
    <col min="16142" max="16142" width="7.5703125" style="1" customWidth="1"/>
    <col min="16143" max="16143" width="9.140625" style="1"/>
    <col min="16144" max="16144" width="17.7109375" style="1" customWidth="1"/>
    <col min="16145" max="16145" width="10.28515625" style="1" customWidth="1"/>
    <col min="16146" max="16146" width="12.140625" style="1" customWidth="1"/>
    <col min="16147" max="16147" width="14.85546875" style="1" customWidth="1"/>
    <col min="16148" max="16148" width="10.5703125" style="1" customWidth="1"/>
    <col min="16149" max="16150" width="9.140625" style="1"/>
    <col min="16151" max="16151" width="6.7109375" style="1" customWidth="1"/>
    <col min="16152" max="16153" width="9.140625" style="1"/>
    <col min="16154" max="16154" width="11.5703125" style="1" customWidth="1"/>
    <col min="16155" max="16384" width="9.140625" style="1"/>
  </cols>
  <sheetData>
    <row r="1" spans="2:26" ht="20.100000000000001" customHeight="1" x14ac:dyDescent="0.2">
      <c r="B1" s="283"/>
      <c r="C1" s="284"/>
      <c r="D1" s="284"/>
      <c r="E1" s="284"/>
      <c r="F1" s="284"/>
      <c r="G1" s="463" t="s">
        <v>2893</v>
      </c>
      <c r="H1" s="463"/>
      <c r="I1" s="463"/>
      <c r="J1" s="463"/>
      <c r="K1" s="463"/>
      <c r="L1" s="463"/>
      <c r="M1" s="463"/>
      <c r="N1" s="463"/>
      <c r="O1" s="463"/>
      <c r="P1" s="463"/>
      <c r="Q1" s="126"/>
      <c r="R1" s="126"/>
      <c r="S1" s="126"/>
      <c r="T1" s="126"/>
      <c r="U1" s="126"/>
      <c r="V1" s="126"/>
      <c r="W1" s="126"/>
      <c r="X1" s="126"/>
      <c r="Y1" s="126"/>
      <c r="Z1" s="127"/>
    </row>
    <row r="2" spans="2:26" ht="20.100000000000001" customHeight="1" x14ac:dyDescent="0.2">
      <c r="B2" s="285"/>
      <c r="C2" s="286"/>
      <c r="D2" s="286"/>
      <c r="E2" s="286"/>
      <c r="F2" s="286"/>
      <c r="G2" s="464" t="s">
        <v>0</v>
      </c>
      <c r="H2" s="464"/>
      <c r="I2" s="464"/>
      <c r="J2" s="464"/>
      <c r="K2" s="464"/>
      <c r="L2" s="464"/>
      <c r="M2" s="464"/>
      <c r="N2" s="464"/>
      <c r="O2" s="464"/>
      <c r="P2" s="464"/>
      <c r="Q2" s="3"/>
      <c r="R2" s="3"/>
      <c r="S2" s="3"/>
      <c r="T2" s="3"/>
      <c r="U2" s="3"/>
      <c r="V2" s="3"/>
      <c r="W2" s="3"/>
      <c r="X2" s="3"/>
      <c r="Y2" s="3"/>
      <c r="Z2" s="21"/>
    </row>
    <row r="3" spans="2:26" ht="20.100000000000001" customHeight="1" x14ac:dyDescent="0.2">
      <c r="B3" s="285"/>
      <c r="C3" s="286"/>
      <c r="D3" s="286"/>
      <c r="E3" s="286"/>
      <c r="F3" s="286"/>
      <c r="G3" s="464" t="s">
        <v>1</v>
      </c>
      <c r="H3" s="464"/>
      <c r="I3" s="464"/>
      <c r="J3" s="464"/>
      <c r="K3" s="464"/>
      <c r="L3" s="464"/>
      <c r="M3" s="464"/>
      <c r="N3" s="464"/>
      <c r="O3" s="464"/>
      <c r="P3" s="464"/>
      <c r="Q3" s="3"/>
      <c r="R3" s="3"/>
      <c r="S3" s="3"/>
      <c r="T3" s="3"/>
      <c r="U3" s="3"/>
      <c r="V3" s="3"/>
      <c r="W3" s="3"/>
      <c r="X3" s="3"/>
      <c r="Y3" s="3"/>
      <c r="Z3" s="21"/>
    </row>
    <row r="4" spans="2:26" ht="20.100000000000001" customHeight="1" x14ac:dyDescent="0.2">
      <c r="B4" s="285"/>
      <c r="C4" s="286"/>
      <c r="D4" s="286"/>
      <c r="E4" s="286"/>
      <c r="F4" s="286"/>
      <c r="G4" s="464" t="s">
        <v>2</v>
      </c>
      <c r="H4" s="464"/>
      <c r="I4" s="464"/>
      <c r="J4" s="464"/>
      <c r="K4" s="464"/>
      <c r="L4" s="464"/>
      <c r="M4" s="464"/>
      <c r="N4" s="464"/>
      <c r="O4" s="464"/>
      <c r="P4" s="464"/>
      <c r="Q4" s="3"/>
      <c r="R4" s="3"/>
      <c r="S4" s="3"/>
      <c r="T4" s="3"/>
      <c r="U4" s="3"/>
      <c r="V4" s="3"/>
      <c r="W4" s="3"/>
      <c r="X4" s="3"/>
      <c r="Y4" s="3"/>
      <c r="Z4" s="21"/>
    </row>
    <row r="5" spans="2:26" ht="20.100000000000001" customHeight="1" x14ac:dyDescent="0.2">
      <c r="B5" s="285"/>
      <c r="C5" s="286"/>
      <c r="D5" s="286"/>
      <c r="E5" s="286"/>
      <c r="F5" s="286"/>
      <c r="G5" s="464" t="s">
        <v>3</v>
      </c>
      <c r="H5" s="464"/>
      <c r="I5" s="464"/>
      <c r="J5" s="464"/>
      <c r="K5" s="464"/>
      <c r="L5" s="464"/>
      <c r="M5" s="464"/>
      <c r="N5" s="464"/>
      <c r="O5" s="464"/>
      <c r="P5" s="464"/>
      <c r="Q5" s="3"/>
      <c r="R5" s="3"/>
      <c r="S5" s="3"/>
      <c r="T5" s="3"/>
      <c r="U5" s="3"/>
      <c r="V5" s="3"/>
      <c r="W5" s="3"/>
      <c r="X5" s="3"/>
      <c r="Y5" s="3"/>
      <c r="Z5" s="21"/>
    </row>
    <row r="6" spans="2:26" ht="20.100000000000001" customHeight="1" x14ac:dyDescent="0.2">
      <c r="B6" s="285"/>
      <c r="C6" s="286"/>
      <c r="D6" s="286"/>
      <c r="E6" s="286"/>
      <c r="F6" s="286"/>
      <c r="G6" s="464" t="s">
        <v>4</v>
      </c>
      <c r="H6" s="464"/>
      <c r="I6" s="464"/>
      <c r="J6" s="464"/>
      <c r="K6" s="464"/>
      <c r="L6" s="464"/>
      <c r="M6" s="464"/>
      <c r="N6" s="464"/>
      <c r="O6" s="464"/>
      <c r="P6" s="464"/>
      <c r="Q6" s="3"/>
      <c r="R6" s="3"/>
      <c r="S6" s="3"/>
      <c r="T6" s="3"/>
      <c r="U6" s="3"/>
      <c r="V6" s="3"/>
      <c r="W6" s="3"/>
      <c r="X6" s="3"/>
      <c r="Y6" s="3"/>
      <c r="Z6" s="21"/>
    </row>
    <row r="7" spans="2:26" ht="20.100000000000001" customHeight="1" x14ac:dyDescent="0.2">
      <c r="B7" s="285"/>
      <c r="C7" s="286"/>
      <c r="D7" s="286"/>
      <c r="E7" s="286"/>
      <c r="F7" s="286"/>
      <c r="G7" s="465" t="s">
        <v>5</v>
      </c>
      <c r="H7" s="465"/>
      <c r="I7" s="459"/>
      <c r="J7" s="459"/>
      <c r="K7" s="459"/>
      <c r="L7" s="459"/>
      <c r="M7" s="459"/>
      <c r="N7" s="459"/>
      <c r="O7" s="459"/>
      <c r="P7" s="459"/>
      <c r="Q7" s="3"/>
      <c r="R7" s="3"/>
      <c r="S7" s="3"/>
      <c r="T7" s="3"/>
      <c r="U7" s="3"/>
      <c r="V7" s="3"/>
      <c r="W7" s="3"/>
      <c r="X7" s="3"/>
      <c r="Y7" s="3"/>
      <c r="Z7" s="21"/>
    </row>
    <row r="8" spans="2:26" ht="20.100000000000001" customHeight="1" x14ac:dyDescent="0.2">
      <c r="B8" s="285"/>
      <c r="C8" s="286"/>
      <c r="D8" s="286"/>
      <c r="E8" s="286"/>
      <c r="F8" s="286"/>
      <c r="G8" s="459"/>
      <c r="H8" s="459"/>
      <c r="I8" s="459"/>
      <c r="J8" s="459"/>
      <c r="K8" s="459"/>
      <c r="L8" s="459"/>
      <c r="M8" s="459"/>
      <c r="N8" s="459"/>
      <c r="O8" s="459"/>
      <c r="P8" s="459"/>
      <c r="Q8" s="3"/>
      <c r="R8" s="3"/>
      <c r="S8" s="3"/>
      <c r="T8" s="3"/>
      <c r="U8" s="3"/>
      <c r="V8" s="3"/>
      <c r="W8" s="3"/>
      <c r="X8" s="3"/>
      <c r="Y8" s="3"/>
      <c r="Z8" s="21"/>
    </row>
    <row r="9" spans="2:26" ht="20.100000000000001" customHeight="1" x14ac:dyDescent="0.2">
      <c r="B9" s="285"/>
      <c r="C9" s="286"/>
      <c r="D9" s="286"/>
      <c r="E9" s="286"/>
      <c r="F9" s="286"/>
      <c r="G9" s="459"/>
      <c r="H9" s="459"/>
      <c r="I9" s="459"/>
      <c r="J9" s="459"/>
      <c r="K9" s="459"/>
      <c r="L9" s="459"/>
      <c r="M9" s="459"/>
      <c r="N9" s="459"/>
      <c r="O9" s="459"/>
      <c r="P9" s="459"/>
      <c r="Q9" s="3"/>
      <c r="R9" s="3"/>
      <c r="S9" s="3"/>
      <c r="T9" s="3"/>
      <c r="U9" s="3"/>
      <c r="V9" s="3"/>
      <c r="W9" s="3"/>
      <c r="X9" s="3"/>
      <c r="Y9" s="3"/>
      <c r="Z9" s="21"/>
    </row>
    <row r="10" spans="2:26" ht="20.100000000000001" customHeight="1" x14ac:dyDescent="0.2">
      <c r="B10" s="287"/>
      <c r="C10" s="288"/>
      <c r="D10" s="288"/>
      <c r="E10" s="288"/>
      <c r="F10" s="288"/>
      <c r="G10" s="460"/>
      <c r="H10" s="460"/>
      <c r="I10" s="460"/>
      <c r="J10" s="460"/>
      <c r="K10" s="460"/>
      <c r="L10" s="460"/>
      <c r="M10" s="460"/>
      <c r="N10" s="460"/>
      <c r="O10" s="460"/>
      <c r="P10" s="460"/>
      <c r="Q10" s="4"/>
      <c r="R10" s="4"/>
      <c r="S10" s="4"/>
      <c r="T10" s="4"/>
      <c r="U10" s="4"/>
      <c r="V10" s="4"/>
      <c r="W10" s="4"/>
      <c r="X10" s="4"/>
      <c r="Y10" s="4"/>
      <c r="Z10" s="128"/>
    </row>
    <row r="11" spans="2:26" ht="20.100000000000001" customHeight="1" x14ac:dyDescent="0.2">
      <c r="B11" s="461" t="s">
        <v>3392</v>
      </c>
      <c r="C11" s="301"/>
      <c r="D11" s="301"/>
      <c r="E11" s="301"/>
      <c r="F11" s="301"/>
      <c r="G11" s="301"/>
      <c r="H11" s="301"/>
      <c r="I11" s="301"/>
      <c r="J11" s="301"/>
      <c r="K11" s="301"/>
      <c r="L11" s="301"/>
      <c r="M11" s="301"/>
      <c r="N11" s="301"/>
      <c r="O11" s="301"/>
      <c r="P11" s="301"/>
      <c r="Q11" s="301"/>
      <c r="R11" s="301"/>
      <c r="S11" s="301"/>
      <c r="T11" s="301"/>
      <c r="U11" s="301"/>
      <c r="V11" s="301"/>
      <c r="W11" s="301"/>
      <c r="X11" s="301"/>
      <c r="Y11" s="301"/>
      <c r="Z11" s="462"/>
    </row>
    <row r="12" spans="2:26" ht="19.5" customHeight="1" x14ac:dyDescent="0.2">
      <c r="B12" s="444"/>
      <c r="C12" s="445"/>
      <c r="D12" s="445"/>
      <c r="E12" s="445"/>
      <c r="F12" s="445"/>
      <c r="G12" s="445"/>
      <c r="H12" s="445"/>
      <c r="I12" s="445"/>
      <c r="J12" s="445"/>
      <c r="K12" s="445"/>
      <c r="L12" s="445"/>
      <c r="M12" s="445"/>
      <c r="N12" s="445"/>
      <c r="O12" s="445"/>
      <c r="P12" s="445"/>
      <c r="Q12" s="445"/>
      <c r="R12" s="445"/>
      <c r="S12" s="445"/>
      <c r="T12" s="445"/>
      <c r="U12" s="445"/>
      <c r="V12" s="445"/>
      <c r="W12" s="445"/>
      <c r="X12" s="445"/>
      <c r="Y12" s="445"/>
      <c r="Z12" s="446"/>
    </row>
    <row r="13" spans="2:26" ht="19.5" customHeight="1" x14ac:dyDescent="0.2">
      <c r="B13" s="271" t="s">
        <v>11</v>
      </c>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3"/>
    </row>
    <row r="14" spans="2:26" ht="19.5" customHeight="1" x14ac:dyDescent="0.2">
      <c r="B14" s="316" t="s">
        <v>377</v>
      </c>
      <c r="C14" s="317"/>
      <c r="D14" s="317"/>
      <c r="E14" s="317"/>
      <c r="F14" s="317"/>
      <c r="G14" s="317"/>
      <c r="H14" s="317"/>
      <c r="I14" s="317"/>
      <c r="J14" s="317"/>
      <c r="K14" s="317"/>
      <c r="L14" s="317"/>
      <c r="M14" s="317"/>
      <c r="N14" s="317"/>
      <c r="O14" s="317"/>
      <c r="P14" s="317"/>
      <c r="Q14" s="317"/>
      <c r="R14" s="317"/>
      <c r="S14" s="317"/>
      <c r="T14" s="317"/>
      <c r="U14" s="317"/>
      <c r="V14" s="317"/>
      <c r="W14" s="317"/>
      <c r="X14" s="317"/>
      <c r="Y14" s="317"/>
      <c r="Z14" s="318"/>
    </row>
    <row r="15" spans="2:26" ht="19.5" customHeight="1" x14ac:dyDescent="0.2">
      <c r="B15" s="319"/>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1"/>
    </row>
    <row r="16" spans="2:26" ht="19.5" customHeight="1" x14ac:dyDescent="0.2">
      <c r="B16" s="444"/>
      <c r="C16" s="445"/>
      <c r="D16" s="445"/>
      <c r="E16" s="445"/>
      <c r="F16" s="445"/>
      <c r="G16" s="445"/>
      <c r="H16" s="445"/>
      <c r="I16" s="445"/>
      <c r="J16" s="445"/>
      <c r="K16" s="445"/>
      <c r="L16" s="445"/>
      <c r="M16" s="445"/>
      <c r="N16" s="445"/>
      <c r="O16" s="445"/>
      <c r="P16" s="445"/>
      <c r="Q16" s="445"/>
      <c r="R16" s="445"/>
      <c r="S16" s="445"/>
      <c r="T16" s="445"/>
      <c r="U16" s="445"/>
      <c r="V16" s="445"/>
      <c r="W16" s="445"/>
      <c r="X16" s="445"/>
      <c r="Y16" s="445"/>
      <c r="Z16" s="446"/>
    </row>
    <row r="17" spans="2:26" ht="19.5" customHeight="1" x14ac:dyDescent="0.2">
      <c r="B17" s="271" t="s">
        <v>13</v>
      </c>
      <c r="C17" s="272"/>
      <c r="D17" s="272"/>
      <c r="E17" s="272"/>
      <c r="F17" s="272"/>
      <c r="G17" s="272"/>
      <c r="H17" s="272"/>
      <c r="I17" s="272"/>
      <c r="J17" s="273"/>
      <c r="K17" s="271" t="s">
        <v>14</v>
      </c>
      <c r="L17" s="272"/>
      <c r="M17" s="272"/>
      <c r="N17" s="272"/>
      <c r="O17" s="272"/>
      <c r="P17" s="272"/>
      <c r="Q17" s="272"/>
      <c r="R17" s="272"/>
      <c r="S17" s="272"/>
      <c r="T17" s="272"/>
      <c r="U17" s="272"/>
      <c r="V17" s="272"/>
      <c r="W17" s="272"/>
      <c r="X17" s="272"/>
      <c r="Y17" s="272"/>
      <c r="Z17" s="273"/>
    </row>
    <row r="18" spans="2:26" ht="19.5" customHeight="1" x14ac:dyDescent="0.2">
      <c r="B18" s="322" t="s">
        <v>15</v>
      </c>
      <c r="C18" s="323"/>
      <c r="D18" s="323"/>
      <c r="E18" s="323"/>
      <c r="F18" s="323"/>
      <c r="G18" s="323"/>
      <c r="H18" s="323"/>
      <c r="I18" s="323"/>
      <c r="J18" s="324"/>
      <c r="K18" s="322" t="s">
        <v>16</v>
      </c>
      <c r="L18" s="323"/>
      <c r="M18" s="323"/>
      <c r="N18" s="323"/>
      <c r="O18" s="323"/>
      <c r="P18" s="323"/>
      <c r="Q18" s="323"/>
      <c r="R18" s="323"/>
      <c r="S18" s="323"/>
      <c r="T18" s="323"/>
      <c r="U18" s="323"/>
      <c r="V18" s="323"/>
      <c r="W18" s="323"/>
      <c r="X18" s="323"/>
      <c r="Y18" s="323"/>
      <c r="Z18" s="324"/>
    </row>
    <row r="19" spans="2:26" ht="19.5" customHeight="1" x14ac:dyDescent="0.2">
      <c r="B19" s="322">
        <v>0</v>
      </c>
      <c r="C19" s="323"/>
      <c r="D19" s="323"/>
      <c r="E19" s="323"/>
      <c r="F19" s="323"/>
      <c r="G19" s="323"/>
      <c r="H19" s="323"/>
      <c r="I19" s="323"/>
      <c r="J19" s="324"/>
      <c r="K19" s="322" t="s">
        <v>17</v>
      </c>
      <c r="L19" s="323"/>
      <c r="M19" s="323"/>
      <c r="N19" s="323"/>
      <c r="O19" s="323"/>
      <c r="P19" s="323"/>
      <c r="Q19" s="323"/>
      <c r="R19" s="323"/>
      <c r="S19" s="323"/>
      <c r="T19" s="323"/>
      <c r="U19" s="323"/>
      <c r="V19" s="323"/>
      <c r="W19" s="323"/>
      <c r="X19" s="323"/>
      <c r="Y19" s="323"/>
      <c r="Z19" s="324"/>
    </row>
    <row r="20" spans="2:26" ht="19.5" customHeight="1" x14ac:dyDescent="0.2">
      <c r="B20" s="322">
        <v>1</v>
      </c>
      <c r="C20" s="323"/>
      <c r="D20" s="323"/>
      <c r="E20" s="323"/>
      <c r="F20" s="323"/>
      <c r="G20" s="323"/>
      <c r="H20" s="323"/>
      <c r="I20" s="323"/>
      <c r="J20" s="324"/>
      <c r="K20" s="322" t="s">
        <v>18</v>
      </c>
      <c r="L20" s="323"/>
      <c r="M20" s="323"/>
      <c r="N20" s="323"/>
      <c r="O20" s="323"/>
      <c r="P20" s="323"/>
      <c r="Q20" s="323"/>
      <c r="R20" s="323"/>
      <c r="S20" s="323"/>
      <c r="T20" s="323"/>
      <c r="U20" s="323"/>
      <c r="V20" s="323"/>
      <c r="W20" s="323"/>
      <c r="X20" s="323"/>
      <c r="Y20" s="323"/>
      <c r="Z20" s="324"/>
    </row>
    <row r="21" spans="2:26" ht="51" customHeight="1" x14ac:dyDescent="0.2">
      <c r="B21" s="325" t="s">
        <v>2878</v>
      </c>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7"/>
    </row>
    <row r="22" spans="2:26" ht="19.5" customHeight="1" x14ac:dyDescent="0.2">
      <c r="B22" s="271" t="s">
        <v>808</v>
      </c>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3"/>
    </row>
    <row r="23" spans="2:26" ht="19.5" customHeight="1" x14ac:dyDescent="0.2">
      <c r="B23" s="476"/>
      <c r="C23" s="477"/>
      <c r="D23" s="477"/>
      <c r="E23" s="477"/>
      <c r="F23" s="477"/>
      <c r="G23" s="477"/>
      <c r="H23" s="477"/>
      <c r="I23" s="477"/>
      <c r="J23" s="477"/>
      <c r="K23" s="477"/>
      <c r="L23" s="477"/>
      <c r="M23" s="477"/>
      <c r="N23" s="477"/>
      <c r="O23" s="477"/>
      <c r="P23" s="477"/>
      <c r="Q23" s="477"/>
      <c r="R23" s="477"/>
      <c r="S23" s="477"/>
      <c r="T23" s="477"/>
      <c r="U23" s="477"/>
      <c r="V23" s="477"/>
      <c r="W23" s="477"/>
      <c r="X23" s="477"/>
      <c r="Y23" s="477"/>
      <c r="Z23" s="478"/>
    </row>
    <row r="24" spans="2:26" ht="50.25" customHeight="1" thickBot="1" x14ac:dyDescent="0.25">
      <c r="B24" s="447" t="s">
        <v>19</v>
      </c>
      <c r="C24" s="448"/>
      <c r="D24" s="448"/>
      <c r="E24" s="448"/>
      <c r="F24" s="250" t="s">
        <v>809</v>
      </c>
      <c r="G24" s="242" t="s">
        <v>815</v>
      </c>
      <c r="H24" s="479" t="s">
        <v>20</v>
      </c>
      <c r="I24" s="479"/>
      <c r="J24" s="479"/>
      <c r="K24" s="449" t="s">
        <v>3417</v>
      </c>
      <c r="L24" s="449"/>
      <c r="M24" s="466" t="s">
        <v>21</v>
      </c>
      <c r="N24" s="467"/>
      <c r="O24" s="150" t="s">
        <v>811</v>
      </c>
      <c r="P24" s="450" t="s">
        <v>22</v>
      </c>
      <c r="Q24" s="451"/>
      <c r="R24" s="450" t="s">
        <v>23</v>
      </c>
      <c r="S24" s="451"/>
      <c r="T24" s="449" t="s">
        <v>3425</v>
      </c>
      <c r="U24" s="449"/>
      <c r="V24" s="449"/>
      <c r="W24" s="449"/>
      <c r="X24" s="470" t="s">
        <v>3426</v>
      </c>
      <c r="Y24" s="470"/>
      <c r="Z24" s="451"/>
    </row>
    <row r="25" spans="2:26" ht="19.5" customHeight="1" x14ac:dyDescent="0.2">
      <c r="B25" s="405" t="s">
        <v>378</v>
      </c>
      <c r="C25" s="406"/>
      <c r="D25" s="406"/>
      <c r="E25" s="406"/>
      <c r="F25" s="251" t="s">
        <v>405</v>
      </c>
      <c r="G25" s="251">
        <v>55</v>
      </c>
      <c r="H25" s="471">
        <v>2</v>
      </c>
      <c r="I25" s="471"/>
      <c r="J25" s="471"/>
      <c r="K25" s="420">
        <f>Q58</f>
        <v>0</v>
      </c>
      <c r="L25" s="422"/>
      <c r="M25" s="452">
        <v>0</v>
      </c>
      <c r="N25" s="453"/>
      <c r="O25" s="249">
        <f>Q59</f>
        <v>0</v>
      </c>
      <c r="P25" s="420">
        <f>Q61</f>
        <v>0</v>
      </c>
      <c r="Q25" s="422"/>
      <c r="R25" s="420">
        <f>Q60</f>
        <v>0</v>
      </c>
      <c r="S25" s="422"/>
      <c r="T25" s="472">
        <f>P25/(H25-K25)*100</f>
        <v>0</v>
      </c>
      <c r="U25" s="473"/>
      <c r="V25" s="473"/>
      <c r="W25" s="473"/>
      <c r="X25" s="474" t="e">
        <f>R25/(M25-O25)*100</f>
        <v>#DIV/0!</v>
      </c>
      <c r="Y25" s="475"/>
      <c r="Z25" s="475"/>
    </row>
    <row r="26" spans="2:26" ht="19.5" customHeight="1" x14ac:dyDescent="0.2">
      <c r="B26" s="313" t="s">
        <v>379</v>
      </c>
      <c r="C26" s="314"/>
      <c r="D26" s="314"/>
      <c r="E26" s="315"/>
      <c r="F26" s="238" t="s">
        <v>412</v>
      </c>
      <c r="G26" s="238">
        <v>63</v>
      </c>
      <c r="H26" s="458">
        <v>3</v>
      </c>
      <c r="I26" s="458"/>
      <c r="J26" s="458"/>
      <c r="K26" s="271">
        <f>Q67</f>
        <v>0</v>
      </c>
      <c r="L26" s="273"/>
      <c r="M26" s="454">
        <v>0</v>
      </c>
      <c r="N26" s="455"/>
      <c r="O26" s="227">
        <f>Q68</f>
        <v>0</v>
      </c>
      <c r="P26" s="271">
        <f>Q70</f>
        <v>0</v>
      </c>
      <c r="Q26" s="273"/>
      <c r="R26" s="271">
        <f>Q69</f>
        <v>0</v>
      </c>
      <c r="S26" s="273"/>
      <c r="T26" s="468">
        <f t="shared" ref="T26:T47" si="0">P26/(H26-K26)*100</f>
        <v>0</v>
      </c>
      <c r="U26" s="469"/>
      <c r="V26" s="469"/>
      <c r="W26" s="469"/>
      <c r="X26" s="456" t="e">
        <f t="shared" ref="X26:X47" si="1">R26/(M26-O26)*100</f>
        <v>#DIV/0!</v>
      </c>
      <c r="Y26" s="457"/>
      <c r="Z26" s="457"/>
    </row>
    <row r="27" spans="2:26" ht="19.5" customHeight="1" x14ac:dyDescent="0.2">
      <c r="B27" s="313" t="s">
        <v>380</v>
      </c>
      <c r="C27" s="314"/>
      <c r="D27" s="314"/>
      <c r="E27" s="315"/>
      <c r="F27" s="238" t="s">
        <v>423</v>
      </c>
      <c r="G27" s="238">
        <v>74</v>
      </c>
      <c r="H27" s="458">
        <v>6</v>
      </c>
      <c r="I27" s="458"/>
      <c r="J27" s="458"/>
      <c r="K27" s="271">
        <f>Q82</f>
        <v>0</v>
      </c>
      <c r="L27" s="273"/>
      <c r="M27" s="454">
        <v>6</v>
      </c>
      <c r="N27" s="455"/>
      <c r="O27" s="227">
        <f>Q83</f>
        <v>0</v>
      </c>
      <c r="P27" s="271">
        <f>Q85</f>
        <v>0</v>
      </c>
      <c r="Q27" s="273"/>
      <c r="R27" s="271">
        <f>Q84</f>
        <v>0</v>
      </c>
      <c r="S27" s="273"/>
      <c r="T27" s="468">
        <f t="shared" si="0"/>
        <v>0</v>
      </c>
      <c r="U27" s="469"/>
      <c r="V27" s="469"/>
      <c r="W27" s="469"/>
      <c r="X27" s="456">
        <f t="shared" si="1"/>
        <v>0</v>
      </c>
      <c r="Y27" s="457"/>
      <c r="Z27" s="457"/>
    </row>
    <row r="28" spans="2:26" ht="19.5" customHeight="1" x14ac:dyDescent="0.2">
      <c r="B28" s="313" t="s">
        <v>381</v>
      </c>
      <c r="C28" s="314"/>
      <c r="D28" s="314"/>
      <c r="E28" s="315"/>
      <c r="F28" s="238" t="s">
        <v>435</v>
      </c>
      <c r="G28" s="238">
        <v>86</v>
      </c>
      <c r="H28" s="458">
        <v>21</v>
      </c>
      <c r="I28" s="458"/>
      <c r="J28" s="458"/>
      <c r="K28" s="271">
        <f>Q111</f>
        <v>0</v>
      </c>
      <c r="L28" s="273"/>
      <c r="M28" s="454">
        <v>5</v>
      </c>
      <c r="N28" s="455"/>
      <c r="O28" s="227">
        <f>Q112</f>
        <v>0</v>
      </c>
      <c r="P28" s="271">
        <f>Q114</f>
        <v>0</v>
      </c>
      <c r="Q28" s="273"/>
      <c r="R28" s="271">
        <f>Q113</f>
        <v>0</v>
      </c>
      <c r="S28" s="273"/>
      <c r="T28" s="468">
        <f t="shared" si="0"/>
        <v>0</v>
      </c>
      <c r="U28" s="469"/>
      <c r="V28" s="469"/>
      <c r="W28" s="469"/>
      <c r="X28" s="456">
        <f t="shared" si="1"/>
        <v>0</v>
      </c>
      <c r="Y28" s="457"/>
      <c r="Z28" s="457"/>
    </row>
    <row r="29" spans="2:26" ht="19.5" customHeight="1" x14ac:dyDescent="0.2">
      <c r="B29" s="313" t="s">
        <v>382</v>
      </c>
      <c r="C29" s="314"/>
      <c r="D29" s="314"/>
      <c r="E29" s="315"/>
      <c r="F29" s="238" t="s">
        <v>466</v>
      </c>
      <c r="G29" s="238">
        <v>115</v>
      </c>
      <c r="H29" s="458">
        <v>2</v>
      </c>
      <c r="I29" s="458"/>
      <c r="J29" s="458"/>
      <c r="K29" s="271">
        <f>Q118</f>
        <v>0</v>
      </c>
      <c r="L29" s="273"/>
      <c r="M29" s="454">
        <v>1</v>
      </c>
      <c r="N29" s="455"/>
      <c r="O29" s="227">
        <f>Q119</f>
        <v>0</v>
      </c>
      <c r="P29" s="271">
        <f>Q121</f>
        <v>0</v>
      </c>
      <c r="Q29" s="273"/>
      <c r="R29" s="271">
        <f>Q120</f>
        <v>0</v>
      </c>
      <c r="S29" s="273"/>
      <c r="T29" s="468">
        <f t="shared" si="0"/>
        <v>0</v>
      </c>
      <c r="U29" s="469"/>
      <c r="V29" s="469"/>
      <c r="W29" s="469"/>
      <c r="X29" s="456">
        <f t="shared" si="1"/>
        <v>0</v>
      </c>
      <c r="Y29" s="457"/>
      <c r="Z29" s="457"/>
    </row>
    <row r="30" spans="2:26" ht="19.5" customHeight="1" x14ac:dyDescent="0.2">
      <c r="B30" s="313" t="s">
        <v>2058</v>
      </c>
      <c r="C30" s="314"/>
      <c r="D30" s="314"/>
      <c r="E30" s="315"/>
      <c r="F30" s="238" t="s">
        <v>473</v>
      </c>
      <c r="G30" s="238">
        <v>122</v>
      </c>
      <c r="H30" s="458">
        <v>11</v>
      </c>
      <c r="I30" s="458"/>
      <c r="J30" s="458"/>
      <c r="K30" s="271">
        <f>Q135</f>
        <v>0</v>
      </c>
      <c r="L30" s="273"/>
      <c r="M30" s="454">
        <v>8</v>
      </c>
      <c r="N30" s="455"/>
      <c r="O30" s="227">
        <f>Q136</f>
        <v>0</v>
      </c>
      <c r="P30" s="271">
        <f>Q138</f>
        <v>0</v>
      </c>
      <c r="Q30" s="273"/>
      <c r="R30" s="271">
        <f>Q137</f>
        <v>0</v>
      </c>
      <c r="S30" s="273"/>
      <c r="T30" s="468">
        <f t="shared" si="0"/>
        <v>0</v>
      </c>
      <c r="U30" s="469"/>
      <c r="V30" s="469"/>
      <c r="W30" s="469"/>
      <c r="X30" s="456">
        <f t="shared" si="1"/>
        <v>0</v>
      </c>
      <c r="Y30" s="457"/>
      <c r="Z30" s="457"/>
    </row>
    <row r="31" spans="2:26" ht="19.5" customHeight="1" x14ac:dyDescent="0.2">
      <c r="B31" s="313" t="s">
        <v>384</v>
      </c>
      <c r="C31" s="314"/>
      <c r="D31" s="314"/>
      <c r="E31" s="315"/>
      <c r="F31" s="238" t="s">
        <v>497</v>
      </c>
      <c r="G31" s="238">
        <v>141</v>
      </c>
      <c r="H31" s="458">
        <v>2</v>
      </c>
      <c r="I31" s="458"/>
      <c r="J31" s="458"/>
      <c r="K31" s="271">
        <f>Q144</f>
        <v>0</v>
      </c>
      <c r="L31" s="273"/>
      <c r="M31" s="454">
        <v>0</v>
      </c>
      <c r="N31" s="455"/>
      <c r="O31" s="227">
        <f>Q145</f>
        <v>0</v>
      </c>
      <c r="P31" s="271">
        <f>Q147</f>
        <v>0</v>
      </c>
      <c r="Q31" s="273"/>
      <c r="R31" s="271">
        <f>Q146</f>
        <v>0</v>
      </c>
      <c r="S31" s="273"/>
      <c r="T31" s="468">
        <f t="shared" si="0"/>
        <v>0</v>
      </c>
      <c r="U31" s="469"/>
      <c r="V31" s="469"/>
      <c r="W31" s="469"/>
      <c r="X31" s="456" t="e">
        <f t="shared" si="1"/>
        <v>#DIV/0!</v>
      </c>
      <c r="Y31" s="457"/>
      <c r="Z31" s="457"/>
    </row>
    <row r="32" spans="2:26" ht="19.5" customHeight="1" x14ac:dyDescent="0.2">
      <c r="B32" s="313" t="s">
        <v>385</v>
      </c>
      <c r="C32" s="314"/>
      <c r="D32" s="314"/>
      <c r="E32" s="315"/>
      <c r="F32" s="238" t="s">
        <v>504</v>
      </c>
      <c r="G32" s="238">
        <v>148</v>
      </c>
      <c r="H32" s="458">
        <v>12</v>
      </c>
      <c r="I32" s="458"/>
      <c r="J32" s="458"/>
      <c r="K32" s="271">
        <f>Q162</f>
        <v>0</v>
      </c>
      <c r="L32" s="273"/>
      <c r="M32" s="454">
        <v>0</v>
      </c>
      <c r="N32" s="455"/>
      <c r="O32" s="227">
        <f>Q163</f>
        <v>0</v>
      </c>
      <c r="P32" s="271">
        <f>Q165</f>
        <v>0</v>
      </c>
      <c r="Q32" s="273"/>
      <c r="R32" s="271">
        <f>Q164</f>
        <v>0</v>
      </c>
      <c r="S32" s="273"/>
      <c r="T32" s="468">
        <f t="shared" si="0"/>
        <v>0</v>
      </c>
      <c r="U32" s="469"/>
      <c r="V32" s="469"/>
      <c r="W32" s="469"/>
      <c r="X32" s="456" t="e">
        <f t="shared" si="1"/>
        <v>#DIV/0!</v>
      </c>
      <c r="Y32" s="457"/>
      <c r="Z32" s="457"/>
    </row>
    <row r="33" spans="2:26" ht="19.5" customHeight="1" x14ac:dyDescent="0.2">
      <c r="B33" s="313" t="s">
        <v>2769</v>
      </c>
      <c r="C33" s="314"/>
      <c r="D33" s="314"/>
      <c r="E33" s="315"/>
      <c r="F33" s="238">
        <v>6</v>
      </c>
      <c r="G33" s="238">
        <v>166</v>
      </c>
      <c r="H33" s="480">
        <v>7</v>
      </c>
      <c r="I33" s="481"/>
      <c r="J33" s="482"/>
      <c r="K33" s="271">
        <f>Q178</f>
        <v>0</v>
      </c>
      <c r="L33" s="273"/>
      <c r="M33" s="454">
        <v>0</v>
      </c>
      <c r="N33" s="483"/>
      <c r="O33" s="227">
        <f>Q179</f>
        <v>0</v>
      </c>
      <c r="P33" s="271">
        <f>Q181</f>
        <v>0</v>
      </c>
      <c r="Q33" s="273"/>
      <c r="R33" s="271">
        <f>Q180</f>
        <v>0</v>
      </c>
      <c r="S33" s="273"/>
      <c r="T33" s="468"/>
      <c r="U33" s="469"/>
      <c r="V33" s="469"/>
      <c r="W33" s="484"/>
      <c r="X33" s="468" t="e">
        <f t="shared" si="1"/>
        <v>#DIV/0!</v>
      </c>
      <c r="Y33" s="469"/>
      <c r="Z33" s="484"/>
    </row>
    <row r="34" spans="2:26" ht="19.5" customHeight="1" x14ac:dyDescent="0.2">
      <c r="B34" s="313" t="s">
        <v>386</v>
      </c>
      <c r="C34" s="314"/>
      <c r="D34" s="314"/>
      <c r="E34" s="315"/>
      <c r="F34" s="238" t="s">
        <v>534</v>
      </c>
      <c r="G34" s="238">
        <v>183</v>
      </c>
      <c r="H34" s="458">
        <v>9</v>
      </c>
      <c r="I34" s="458"/>
      <c r="J34" s="458"/>
      <c r="K34" s="271">
        <f>Q193</f>
        <v>0</v>
      </c>
      <c r="L34" s="273"/>
      <c r="M34" s="454">
        <v>1</v>
      </c>
      <c r="N34" s="455"/>
      <c r="O34" s="227">
        <f>Q194</f>
        <v>0</v>
      </c>
      <c r="P34" s="271">
        <f>Q196</f>
        <v>0</v>
      </c>
      <c r="Q34" s="273"/>
      <c r="R34" s="271">
        <f>Q195</f>
        <v>0</v>
      </c>
      <c r="S34" s="273"/>
      <c r="T34" s="468">
        <f t="shared" si="0"/>
        <v>0</v>
      </c>
      <c r="U34" s="469"/>
      <c r="V34" s="469"/>
      <c r="W34" s="469"/>
      <c r="X34" s="456">
        <f t="shared" si="1"/>
        <v>0</v>
      </c>
      <c r="Y34" s="457"/>
      <c r="Z34" s="457"/>
    </row>
    <row r="35" spans="2:26" ht="19.5" customHeight="1" x14ac:dyDescent="0.2">
      <c r="B35" s="313" t="s">
        <v>387</v>
      </c>
      <c r="C35" s="314"/>
      <c r="D35" s="314"/>
      <c r="E35" s="315"/>
      <c r="F35" s="238" t="s">
        <v>564</v>
      </c>
      <c r="G35" s="238">
        <v>198</v>
      </c>
      <c r="H35" s="458">
        <v>12</v>
      </c>
      <c r="I35" s="458"/>
      <c r="J35" s="458"/>
      <c r="K35" s="271">
        <f>Q215</f>
        <v>0</v>
      </c>
      <c r="L35" s="273"/>
      <c r="M35" s="454">
        <v>4</v>
      </c>
      <c r="N35" s="455"/>
      <c r="O35" s="227">
        <f>Q216</f>
        <v>0</v>
      </c>
      <c r="P35" s="271">
        <f>Q218</f>
        <v>0</v>
      </c>
      <c r="Q35" s="273"/>
      <c r="R35" s="271">
        <f>Q217</f>
        <v>0</v>
      </c>
      <c r="S35" s="273"/>
      <c r="T35" s="468">
        <f t="shared" si="0"/>
        <v>0</v>
      </c>
      <c r="U35" s="469"/>
      <c r="V35" s="469"/>
      <c r="W35" s="469"/>
      <c r="X35" s="456">
        <f t="shared" si="1"/>
        <v>0</v>
      </c>
      <c r="Y35" s="457"/>
      <c r="Z35" s="457"/>
    </row>
    <row r="36" spans="2:26" ht="19.5" customHeight="1" x14ac:dyDescent="0.2">
      <c r="B36" s="313" t="s">
        <v>388</v>
      </c>
      <c r="C36" s="314"/>
      <c r="D36" s="314"/>
      <c r="E36" s="315"/>
      <c r="F36" s="238" t="s">
        <v>584</v>
      </c>
      <c r="G36" s="238">
        <v>219</v>
      </c>
      <c r="H36" s="458">
        <v>10</v>
      </c>
      <c r="I36" s="458"/>
      <c r="J36" s="458"/>
      <c r="K36" s="271">
        <f>Q231</f>
        <v>0</v>
      </c>
      <c r="L36" s="273"/>
      <c r="M36" s="454">
        <v>1</v>
      </c>
      <c r="N36" s="455"/>
      <c r="O36" s="227">
        <f>Q232</f>
        <v>0</v>
      </c>
      <c r="P36" s="271">
        <f>Q234</f>
        <v>0</v>
      </c>
      <c r="Q36" s="273"/>
      <c r="R36" s="271">
        <f>Q233</f>
        <v>0</v>
      </c>
      <c r="S36" s="273"/>
      <c r="T36" s="468">
        <f t="shared" si="0"/>
        <v>0</v>
      </c>
      <c r="U36" s="469"/>
      <c r="V36" s="469"/>
      <c r="W36" s="469"/>
      <c r="X36" s="456">
        <f t="shared" si="1"/>
        <v>0</v>
      </c>
      <c r="Y36" s="457"/>
      <c r="Z36" s="457"/>
    </row>
    <row r="37" spans="2:26" ht="19.5" customHeight="1" x14ac:dyDescent="0.2">
      <c r="B37" s="313" t="s">
        <v>389</v>
      </c>
      <c r="C37" s="314"/>
      <c r="D37" s="314"/>
      <c r="E37" s="315"/>
      <c r="F37" s="238" t="s">
        <v>696</v>
      </c>
      <c r="G37" s="238">
        <v>237</v>
      </c>
      <c r="H37" s="458">
        <v>12</v>
      </c>
      <c r="I37" s="458"/>
      <c r="J37" s="458"/>
      <c r="K37" s="271">
        <f>Q251</f>
        <v>0</v>
      </c>
      <c r="L37" s="273"/>
      <c r="M37" s="454">
        <v>8</v>
      </c>
      <c r="N37" s="455"/>
      <c r="O37" s="227">
        <f>Q252</f>
        <v>0</v>
      </c>
      <c r="P37" s="271">
        <f>Q254</f>
        <v>0</v>
      </c>
      <c r="Q37" s="273"/>
      <c r="R37" s="271">
        <f>Q253</f>
        <v>0</v>
      </c>
      <c r="S37" s="273"/>
      <c r="T37" s="468">
        <f t="shared" si="0"/>
        <v>0</v>
      </c>
      <c r="U37" s="469"/>
      <c r="V37" s="469"/>
      <c r="W37" s="469"/>
      <c r="X37" s="456">
        <f t="shared" si="1"/>
        <v>0</v>
      </c>
      <c r="Y37" s="457"/>
      <c r="Z37" s="457"/>
    </row>
    <row r="38" spans="2:26" ht="19.5" customHeight="1" x14ac:dyDescent="0.2">
      <c r="B38" s="313" t="s">
        <v>390</v>
      </c>
      <c r="C38" s="314"/>
      <c r="D38" s="314"/>
      <c r="E38" s="315"/>
      <c r="F38" s="238" t="s">
        <v>698</v>
      </c>
      <c r="G38" s="238">
        <v>255</v>
      </c>
      <c r="H38" s="458">
        <v>1</v>
      </c>
      <c r="I38" s="458"/>
      <c r="J38" s="458"/>
      <c r="K38" s="271">
        <f>Q257</f>
        <v>0</v>
      </c>
      <c r="L38" s="273"/>
      <c r="M38" s="454">
        <v>0</v>
      </c>
      <c r="N38" s="455"/>
      <c r="O38" s="227">
        <f>Q258</f>
        <v>0</v>
      </c>
      <c r="P38" s="271">
        <f>Q260</f>
        <v>0</v>
      </c>
      <c r="Q38" s="273"/>
      <c r="R38" s="271">
        <f>Q259</f>
        <v>0</v>
      </c>
      <c r="S38" s="273"/>
      <c r="T38" s="468">
        <f t="shared" si="0"/>
        <v>0</v>
      </c>
      <c r="U38" s="469"/>
      <c r="V38" s="469"/>
      <c r="W38" s="469"/>
      <c r="X38" s="456" t="e">
        <f t="shared" si="1"/>
        <v>#DIV/0!</v>
      </c>
      <c r="Y38" s="457"/>
      <c r="Z38" s="457"/>
    </row>
    <row r="39" spans="2:26" ht="19.5" customHeight="1" x14ac:dyDescent="0.2">
      <c r="B39" s="313" t="s">
        <v>391</v>
      </c>
      <c r="C39" s="314"/>
      <c r="D39" s="314"/>
      <c r="E39" s="315"/>
      <c r="F39" s="238" t="s">
        <v>720</v>
      </c>
      <c r="G39" s="238">
        <v>262</v>
      </c>
      <c r="H39" s="458">
        <v>39</v>
      </c>
      <c r="I39" s="458"/>
      <c r="J39" s="458"/>
      <c r="K39" s="271">
        <f>Q305</f>
        <v>0</v>
      </c>
      <c r="L39" s="273"/>
      <c r="M39" s="454">
        <v>0</v>
      </c>
      <c r="N39" s="455"/>
      <c r="O39" s="227">
        <f>Q306</f>
        <v>0</v>
      </c>
      <c r="P39" s="271">
        <f>Q308</f>
        <v>0</v>
      </c>
      <c r="Q39" s="273"/>
      <c r="R39" s="271">
        <f>Q307</f>
        <v>0</v>
      </c>
      <c r="S39" s="273"/>
      <c r="T39" s="468">
        <f t="shared" si="0"/>
        <v>0</v>
      </c>
      <c r="U39" s="469"/>
      <c r="V39" s="469"/>
      <c r="W39" s="469"/>
      <c r="X39" s="456" t="e">
        <f t="shared" si="1"/>
        <v>#DIV/0!</v>
      </c>
      <c r="Y39" s="457"/>
      <c r="Z39" s="457"/>
    </row>
    <row r="40" spans="2:26" ht="19.5" customHeight="1" x14ac:dyDescent="0.2">
      <c r="B40" s="313" t="s">
        <v>392</v>
      </c>
      <c r="C40" s="314"/>
      <c r="D40" s="314"/>
      <c r="E40" s="315"/>
      <c r="F40" s="238" t="s">
        <v>729</v>
      </c>
      <c r="G40" s="238">
        <v>309</v>
      </c>
      <c r="H40" s="458">
        <v>12</v>
      </c>
      <c r="I40" s="458"/>
      <c r="J40" s="458"/>
      <c r="K40" s="271">
        <f>Q323</f>
        <v>0</v>
      </c>
      <c r="L40" s="273"/>
      <c r="M40" s="454">
        <v>11</v>
      </c>
      <c r="N40" s="455"/>
      <c r="O40" s="227">
        <f>Q324</f>
        <v>0</v>
      </c>
      <c r="P40" s="271">
        <f>Q326</f>
        <v>0</v>
      </c>
      <c r="Q40" s="273"/>
      <c r="R40" s="271">
        <f>Q325</f>
        <v>0</v>
      </c>
      <c r="S40" s="273"/>
      <c r="T40" s="468">
        <f t="shared" si="0"/>
        <v>0</v>
      </c>
      <c r="U40" s="469"/>
      <c r="V40" s="469"/>
      <c r="W40" s="469"/>
      <c r="X40" s="456">
        <f t="shared" si="1"/>
        <v>0</v>
      </c>
      <c r="Y40" s="457"/>
      <c r="Z40" s="457"/>
    </row>
    <row r="41" spans="2:26" ht="19.5" customHeight="1" x14ac:dyDescent="0.2">
      <c r="B41" s="313" t="s">
        <v>393</v>
      </c>
      <c r="C41" s="314"/>
      <c r="D41" s="314"/>
      <c r="E41" s="315"/>
      <c r="F41" s="238" t="s">
        <v>745</v>
      </c>
      <c r="G41" s="238">
        <v>328</v>
      </c>
      <c r="H41" s="458">
        <v>3</v>
      </c>
      <c r="I41" s="458"/>
      <c r="J41" s="458"/>
      <c r="K41" s="271">
        <f>Q332</f>
        <v>0</v>
      </c>
      <c r="L41" s="273"/>
      <c r="M41" s="454">
        <v>2</v>
      </c>
      <c r="N41" s="455"/>
      <c r="O41" s="227">
        <f>Q333</f>
        <v>0</v>
      </c>
      <c r="P41" s="271">
        <f>Q335</f>
        <v>0</v>
      </c>
      <c r="Q41" s="273"/>
      <c r="R41" s="271">
        <f>Q334</f>
        <v>0</v>
      </c>
      <c r="S41" s="273"/>
      <c r="T41" s="468">
        <f t="shared" si="0"/>
        <v>0</v>
      </c>
      <c r="U41" s="469"/>
      <c r="V41" s="469"/>
      <c r="W41" s="469"/>
      <c r="X41" s="456">
        <f t="shared" si="1"/>
        <v>0</v>
      </c>
      <c r="Y41" s="457"/>
      <c r="Z41" s="457"/>
    </row>
    <row r="42" spans="2:26" ht="19.5" customHeight="1" x14ac:dyDescent="0.2">
      <c r="B42" s="313" t="s">
        <v>394</v>
      </c>
      <c r="C42" s="314"/>
      <c r="D42" s="314"/>
      <c r="E42" s="315"/>
      <c r="F42" s="238" t="s">
        <v>748</v>
      </c>
      <c r="G42" s="238">
        <v>336</v>
      </c>
      <c r="H42" s="458">
        <v>10</v>
      </c>
      <c r="I42" s="458"/>
      <c r="J42" s="458"/>
      <c r="K42" s="271">
        <f>Q348</f>
        <v>0</v>
      </c>
      <c r="L42" s="273"/>
      <c r="M42" s="454">
        <v>0</v>
      </c>
      <c r="N42" s="483"/>
      <c r="O42" s="227">
        <f>Q349</f>
        <v>0</v>
      </c>
      <c r="P42" s="271">
        <f>Q351</f>
        <v>0</v>
      </c>
      <c r="Q42" s="273"/>
      <c r="R42" s="271">
        <f>Q350</f>
        <v>0</v>
      </c>
      <c r="S42" s="273"/>
      <c r="T42" s="468">
        <f t="shared" si="0"/>
        <v>0</v>
      </c>
      <c r="U42" s="469"/>
      <c r="V42" s="469"/>
      <c r="W42" s="469"/>
      <c r="X42" s="456" t="e">
        <f t="shared" si="1"/>
        <v>#DIV/0!</v>
      </c>
      <c r="Y42" s="457"/>
      <c r="Z42" s="457"/>
    </row>
    <row r="43" spans="2:26" ht="19.5" customHeight="1" x14ac:dyDescent="0.2">
      <c r="B43" s="313" t="s">
        <v>395</v>
      </c>
      <c r="C43" s="314"/>
      <c r="D43" s="314"/>
      <c r="E43" s="315"/>
      <c r="F43" s="238" t="s">
        <v>841</v>
      </c>
      <c r="G43" s="238">
        <v>353</v>
      </c>
      <c r="H43" s="458">
        <v>14</v>
      </c>
      <c r="I43" s="458"/>
      <c r="J43" s="458"/>
      <c r="K43" s="271">
        <f>Q368</f>
        <v>0</v>
      </c>
      <c r="L43" s="273"/>
      <c r="M43" s="454">
        <v>7</v>
      </c>
      <c r="N43" s="455"/>
      <c r="O43" s="227">
        <f>Q369</f>
        <v>0</v>
      </c>
      <c r="P43" s="271">
        <f>Q371</f>
        <v>0</v>
      </c>
      <c r="Q43" s="273"/>
      <c r="R43" s="271">
        <f>Q370</f>
        <v>0</v>
      </c>
      <c r="S43" s="273"/>
      <c r="T43" s="468">
        <f t="shared" si="0"/>
        <v>0</v>
      </c>
      <c r="U43" s="469"/>
      <c r="V43" s="469"/>
      <c r="W43" s="469"/>
      <c r="X43" s="456">
        <f t="shared" si="1"/>
        <v>0</v>
      </c>
      <c r="Y43" s="457"/>
      <c r="Z43" s="457"/>
    </row>
    <row r="44" spans="2:26" ht="19.5" customHeight="1" x14ac:dyDescent="0.2">
      <c r="B44" s="313" t="s">
        <v>396</v>
      </c>
      <c r="C44" s="314"/>
      <c r="D44" s="314"/>
      <c r="E44" s="315"/>
      <c r="F44" s="238" t="s">
        <v>850</v>
      </c>
      <c r="G44" s="238">
        <v>372</v>
      </c>
      <c r="H44" s="458">
        <v>12</v>
      </c>
      <c r="I44" s="458"/>
      <c r="J44" s="458"/>
      <c r="K44" s="271">
        <f>Q393</f>
        <v>0</v>
      </c>
      <c r="L44" s="273"/>
      <c r="M44" s="454">
        <v>10</v>
      </c>
      <c r="N44" s="455"/>
      <c r="O44" s="227">
        <f>Q394</f>
        <v>0</v>
      </c>
      <c r="P44" s="271">
        <f>Q396</f>
        <v>0</v>
      </c>
      <c r="Q44" s="273"/>
      <c r="R44" s="271">
        <f>Q395</f>
        <v>0</v>
      </c>
      <c r="S44" s="273"/>
      <c r="T44" s="468">
        <f t="shared" si="0"/>
        <v>0</v>
      </c>
      <c r="U44" s="469"/>
      <c r="V44" s="469"/>
      <c r="W44" s="469"/>
      <c r="X44" s="456">
        <f t="shared" si="1"/>
        <v>0</v>
      </c>
      <c r="Y44" s="457"/>
      <c r="Z44" s="457"/>
    </row>
    <row r="45" spans="2:26" ht="19.5" customHeight="1" x14ac:dyDescent="0.2">
      <c r="B45" s="313" t="s">
        <v>397</v>
      </c>
      <c r="C45" s="314"/>
      <c r="D45" s="314"/>
      <c r="E45" s="315"/>
      <c r="F45" s="238" t="s">
        <v>910</v>
      </c>
      <c r="G45" s="238">
        <v>397</v>
      </c>
      <c r="H45" s="458">
        <v>4</v>
      </c>
      <c r="I45" s="458"/>
      <c r="J45" s="458"/>
      <c r="K45" s="271">
        <f>Q402</f>
        <v>0</v>
      </c>
      <c r="L45" s="273"/>
      <c r="M45" s="454">
        <v>3</v>
      </c>
      <c r="N45" s="455"/>
      <c r="O45" s="227">
        <f>Q403</f>
        <v>0</v>
      </c>
      <c r="P45" s="271">
        <f>Q405</f>
        <v>0</v>
      </c>
      <c r="Q45" s="273"/>
      <c r="R45" s="271">
        <f>Q404</f>
        <v>0</v>
      </c>
      <c r="S45" s="273"/>
      <c r="T45" s="468">
        <f t="shared" si="0"/>
        <v>0</v>
      </c>
      <c r="U45" s="469"/>
      <c r="V45" s="469"/>
      <c r="W45" s="469"/>
      <c r="X45" s="456">
        <f t="shared" si="1"/>
        <v>0</v>
      </c>
      <c r="Y45" s="457"/>
      <c r="Z45" s="457"/>
    </row>
    <row r="46" spans="2:26" ht="19.5" customHeight="1" x14ac:dyDescent="0.2">
      <c r="B46" s="313" t="s">
        <v>398</v>
      </c>
      <c r="C46" s="314"/>
      <c r="D46" s="314"/>
      <c r="E46" s="315"/>
      <c r="F46" s="238" t="s">
        <v>2208</v>
      </c>
      <c r="G46" s="238">
        <v>406</v>
      </c>
      <c r="H46" s="458">
        <v>10</v>
      </c>
      <c r="I46" s="458"/>
      <c r="J46" s="458"/>
      <c r="K46" s="271">
        <f>Q418</f>
        <v>0</v>
      </c>
      <c r="L46" s="273"/>
      <c r="M46" s="454">
        <v>10</v>
      </c>
      <c r="N46" s="455"/>
      <c r="O46" s="227">
        <f>Q419</f>
        <v>0</v>
      </c>
      <c r="P46" s="271">
        <f>Q421</f>
        <v>0</v>
      </c>
      <c r="Q46" s="273"/>
      <c r="R46" s="271">
        <f>Q420</f>
        <v>0</v>
      </c>
      <c r="S46" s="273"/>
      <c r="T46" s="468">
        <f t="shared" si="0"/>
        <v>0</v>
      </c>
      <c r="U46" s="469"/>
      <c r="V46" s="469"/>
      <c r="W46" s="469"/>
      <c r="X46" s="456">
        <f t="shared" si="1"/>
        <v>0</v>
      </c>
      <c r="Y46" s="457"/>
      <c r="Z46" s="457"/>
    </row>
    <row r="47" spans="2:26" ht="28.5" customHeight="1" thickBot="1" x14ac:dyDescent="0.25">
      <c r="B47" s="444" t="s">
        <v>399</v>
      </c>
      <c r="C47" s="445"/>
      <c r="D47" s="445"/>
      <c r="E47" s="446"/>
      <c r="F47" s="238" t="s">
        <v>2219</v>
      </c>
      <c r="G47" s="238">
        <v>422</v>
      </c>
      <c r="H47" s="493">
        <v>23</v>
      </c>
      <c r="I47" s="493"/>
      <c r="J47" s="493"/>
      <c r="K47" s="494">
        <f>Q449</f>
        <v>0</v>
      </c>
      <c r="L47" s="495"/>
      <c r="M47" s="496">
        <v>14</v>
      </c>
      <c r="N47" s="497"/>
      <c r="O47" s="252">
        <f>Q450</f>
        <v>0</v>
      </c>
      <c r="P47" s="494">
        <f>Q452</f>
        <v>0</v>
      </c>
      <c r="Q47" s="495"/>
      <c r="R47" s="494">
        <f>Q451</f>
        <v>0</v>
      </c>
      <c r="S47" s="495"/>
      <c r="T47" s="485">
        <f t="shared" si="0"/>
        <v>0</v>
      </c>
      <c r="U47" s="486"/>
      <c r="V47" s="486"/>
      <c r="W47" s="486"/>
      <c r="X47" s="487">
        <f t="shared" si="1"/>
        <v>0</v>
      </c>
      <c r="Y47" s="488"/>
      <c r="Z47" s="488"/>
    </row>
    <row r="48" spans="2:26" ht="19.5" customHeight="1" thickTop="1" thickBot="1" x14ac:dyDescent="0.25">
      <c r="B48" s="313" t="s">
        <v>42</v>
      </c>
      <c r="C48" s="314"/>
      <c r="D48" s="314"/>
      <c r="E48" s="314"/>
      <c r="F48" s="314"/>
      <c r="G48" s="314"/>
      <c r="H48" s="489">
        <f>SUM(H25:J47)</f>
        <v>237</v>
      </c>
      <c r="I48" s="489"/>
      <c r="J48" s="489"/>
      <c r="K48" s="490">
        <f>SUM(K25:L47)</f>
        <v>0</v>
      </c>
      <c r="L48" s="490"/>
      <c r="M48" s="498">
        <f>SUM(M25:N47)</f>
        <v>91</v>
      </c>
      <c r="N48" s="498"/>
      <c r="O48" s="241">
        <f>SUM(O25:O47)</f>
        <v>0</v>
      </c>
      <c r="P48" s="490">
        <f>SUM(P25:Q47)</f>
        <v>0</v>
      </c>
      <c r="Q48" s="490"/>
      <c r="R48" s="490">
        <f>SUM(R25:S47)</f>
        <v>0</v>
      </c>
      <c r="S48" s="490"/>
      <c r="T48" s="491">
        <f>P48/(H48-K48)*100</f>
        <v>0</v>
      </c>
      <c r="U48" s="491"/>
      <c r="V48" s="491"/>
      <c r="W48" s="491"/>
      <c r="X48" s="491">
        <f>R48/(M48-O48)*100</f>
        <v>0</v>
      </c>
      <c r="Y48" s="492"/>
      <c r="Z48" s="492"/>
    </row>
    <row r="49" spans="1:26" ht="19.5" customHeight="1" thickTop="1" x14ac:dyDescent="0.2">
      <c r="B49" s="499" t="s">
        <v>3427</v>
      </c>
      <c r="C49" s="499"/>
      <c r="D49" s="499"/>
      <c r="E49" s="499"/>
      <c r="F49" s="499"/>
      <c r="G49" s="499"/>
      <c r="H49" s="420" t="str">
        <f>IF(AND(T48&gt;=90,X48=100),"Yes","No")</f>
        <v>No</v>
      </c>
      <c r="I49" s="421"/>
      <c r="J49" s="421"/>
      <c r="K49" s="421"/>
      <c r="L49" s="422"/>
      <c r="M49" s="405"/>
      <c r="N49" s="406"/>
      <c r="O49" s="406"/>
      <c r="P49" s="406"/>
      <c r="Q49" s="406"/>
      <c r="R49" s="406"/>
      <c r="S49" s="406"/>
      <c r="T49" s="406"/>
      <c r="U49" s="406"/>
      <c r="V49" s="406"/>
      <c r="W49" s="406"/>
      <c r="X49" s="406"/>
      <c r="Y49" s="406"/>
      <c r="Z49" s="407"/>
    </row>
    <row r="50" spans="1:26" ht="19.5" customHeight="1" x14ac:dyDescent="0.2">
      <c r="B50" s="271" t="s">
        <v>400</v>
      </c>
      <c r="C50" s="272"/>
      <c r="D50" s="272"/>
      <c r="E50" s="272"/>
      <c r="F50" s="272"/>
      <c r="G50" s="272"/>
      <c r="H50" s="267">
        <f>H48-K48</f>
        <v>237</v>
      </c>
      <c r="I50" s="267"/>
      <c r="J50" s="267"/>
      <c r="K50" s="313"/>
      <c r="L50" s="314"/>
      <c r="M50" s="314"/>
      <c r="N50" s="314"/>
      <c r="O50" s="314"/>
      <c r="P50" s="314"/>
      <c r="Q50" s="314"/>
      <c r="R50" s="314"/>
      <c r="S50" s="314"/>
      <c r="T50" s="314"/>
      <c r="U50" s="314"/>
      <c r="V50" s="314"/>
      <c r="W50" s="314"/>
      <c r="X50" s="314"/>
      <c r="Y50" s="314"/>
      <c r="Z50" s="315"/>
    </row>
    <row r="51" spans="1:26" ht="19.5" customHeight="1" x14ac:dyDescent="0.2">
      <c r="B51" s="500"/>
      <c r="C51" s="501"/>
      <c r="D51" s="501"/>
      <c r="E51" s="501"/>
      <c r="F51" s="501"/>
      <c r="G51" s="501"/>
      <c r="H51" s="501"/>
      <c r="I51" s="501"/>
      <c r="J51" s="501"/>
      <c r="K51" s="501"/>
      <c r="L51" s="501"/>
      <c r="M51" s="501"/>
      <c r="N51" s="501"/>
      <c r="O51" s="501"/>
      <c r="P51" s="501"/>
      <c r="Q51" s="501"/>
      <c r="R51" s="501"/>
      <c r="S51" s="501"/>
      <c r="T51" s="501"/>
      <c r="U51" s="501"/>
      <c r="V51" s="501"/>
      <c r="W51" s="501"/>
      <c r="X51" s="501"/>
      <c r="Y51" s="501"/>
      <c r="Z51" s="502"/>
    </row>
    <row r="52" spans="1:26" ht="35.25" customHeight="1" x14ac:dyDescent="0.2">
      <c r="A52" s="5"/>
      <c r="B52" s="216"/>
      <c r="C52" s="357" t="s">
        <v>45</v>
      </c>
      <c r="D52" s="357"/>
      <c r="E52" s="357"/>
      <c r="F52" s="357"/>
      <c r="G52" s="364"/>
      <c r="H52" s="218" t="s">
        <v>46</v>
      </c>
      <c r="I52" s="511" t="s">
        <v>401</v>
      </c>
      <c r="J52" s="511"/>
      <c r="K52" s="511"/>
      <c r="L52" s="511"/>
      <c r="M52" s="511"/>
      <c r="N52" s="511"/>
      <c r="O52" s="511"/>
      <c r="P52" s="511"/>
      <c r="Q52" s="209" t="s">
        <v>13</v>
      </c>
      <c r="R52" s="258" t="s">
        <v>48</v>
      </c>
      <c r="S52" s="259"/>
      <c r="T52" s="259"/>
      <c r="U52" s="259"/>
      <c r="V52" s="259"/>
      <c r="W52" s="259"/>
      <c r="X52" s="259"/>
      <c r="Y52" s="259"/>
      <c r="Z52" s="260"/>
    </row>
    <row r="53" spans="1:26" ht="19.5" customHeight="1" x14ac:dyDescent="0.2">
      <c r="A53" s="5"/>
      <c r="B53" s="216">
        <v>3</v>
      </c>
      <c r="C53" s="414" t="s">
        <v>402</v>
      </c>
      <c r="D53" s="415"/>
      <c r="E53" s="415"/>
      <c r="F53" s="415"/>
      <c r="G53" s="415"/>
      <c r="H53" s="415"/>
      <c r="I53" s="415"/>
      <c r="J53" s="415"/>
      <c r="K53" s="415"/>
      <c r="L53" s="415"/>
      <c r="M53" s="415"/>
      <c r="N53" s="415"/>
      <c r="O53" s="415"/>
      <c r="P53" s="416"/>
      <c r="Q53" s="200"/>
      <c r="R53" s="508"/>
      <c r="S53" s="509"/>
      <c r="T53" s="509"/>
      <c r="U53" s="509"/>
      <c r="V53" s="509"/>
      <c r="W53" s="509"/>
      <c r="X53" s="509"/>
      <c r="Y53" s="509"/>
      <c r="Z53" s="510"/>
    </row>
    <row r="54" spans="1:26" s="5" customFormat="1" ht="19.5" customHeight="1" x14ac:dyDescent="0.2">
      <c r="B54" s="216" t="s">
        <v>403</v>
      </c>
      <c r="C54" s="414" t="s">
        <v>404</v>
      </c>
      <c r="D54" s="415"/>
      <c r="E54" s="415"/>
      <c r="F54" s="415"/>
      <c r="G54" s="415"/>
      <c r="H54" s="415"/>
      <c r="I54" s="415"/>
      <c r="J54" s="415"/>
      <c r="K54" s="415"/>
      <c r="L54" s="415"/>
      <c r="M54" s="415"/>
      <c r="N54" s="415"/>
      <c r="O54" s="415"/>
      <c r="P54" s="416"/>
      <c r="Q54" s="200"/>
      <c r="R54" s="508"/>
      <c r="S54" s="509"/>
      <c r="T54" s="509"/>
      <c r="U54" s="509"/>
      <c r="V54" s="509"/>
      <c r="W54" s="509"/>
      <c r="X54" s="509"/>
      <c r="Y54" s="509"/>
      <c r="Z54" s="510"/>
    </row>
    <row r="55" spans="1:26" s="5" customFormat="1" ht="19.5" customHeight="1" x14ac:dyDescent="0.2">
      <c r="B55" s="216" t="s">
        <v>405</v>
      </c>
      <c r="C55" s="414" t="s">
        <v>378</v>
      </c>
      <c r="D55" s="415"/>
      <c r="E55" s="415"/>
      <c r="F55" s="415"/>
      <c r="G55" s="415"/>
      <c r="H55" s="415"/>
      <c r="I55" s="415"/>
      <c r="J55" s="415"/>
      <c r="K55" s="415"/>
      <c r="L55" s="415"/>
      <c r="M55" s="415"/>
      <c r="N55" s="415"/>
      <c r="O55" s="415"/>
      <c r="P55" s="416"/>
      <c r="Q55" s="246"/>
      <c r="R55" s="508"/>
      <c r="S55" s="509"/>
      <c r="T55" s="509"/>
      <c r="U55" s="509"/>
      <c r="V55" s="509"/>
      <c r="W55" s="509"/>
      <c r="X55" s="509"/>
      <c r="Y55" s="509"/>
      <c r="Z55" s="510"/>
    </row>
    <row r="56" spans="1:26" ht="30" customHeight="1" x14ac:dyDescent="0.2">
      <c r="B56" s="211" t="s">
        <v>406</v>
      </c>
      <c r="C56" s="255" t="s">
        <v>407</v>
      </c>
      <c r="D56" s="256"/>
      <c r="E56" s="256"/>
      <c r="F56" s="256"/>
      <c r="G56" s="257"/>
      <c r="H56" s="226"/>
      <c r="I56" s="388" t="s">
        <v>2930</v>
      </c>
      <c r="J56" s="389"/>
      <c r="K56" s="389"/>
      <c r="L56" s="389"/>
      <c r="M56" s="389"/>
      <c r="N56" s="389"/>
      <c r="O56" s="389"/>
      <c r="P56" s="390"/>
      <c r="Q56" s="15"/>
      <c r="R56" s="391"/>
      <c r="S56" s="392"/>
      <c r="T56" s="392"/>
      <c r="U56" s="392"/>
      <c r="V56" s="392"/>
      <c r="W56" s="392"/>
      <c r="X56" s="392"/>
      <c r="Y56" s="392"/>
      <c r="Z56" s="393"/>
    </row>
    <row r="57" spans="1:26" ht="48.75" customHeight="1" x14ac:dyDescent="0.2">
      <c r="B57" s="211" t="s">
        <v>408</v>
      </c>
      <c r="C57" s="255" t="s">
        <v>409</v>
      </c>
      <c r="D57" s="256"/>
      <c r="E57" s="256"/>
      <c r="F57" s="256"/>
      <c r="G57" s="257"/>
      <c r="H57" s="226"/>
      <c r="I57" s="255" t="s">
        <v>410</v>
      </c>
      <c r="J57" s="256"/>
      <c r="K57" s="256"/>
      <c r="L57" s="256"/>
      <c r="M57" s="256"/>
      <c r="N57" s="256"/>
      <c r="O57" s="256"/>
      <c r="P57" s="257"/>
      <c r="Q57" s="245"/>
      <c r="R57" s="391"/>
      <c r="S57" s="392"/>
      <c r="T57" s="392"/>
      <c r="U57" s="392"/>
      <c r="V57" s="392"/>
      <c r="W57" s="392"/>
      <c r="X57" s="392"/>
      <c r="Y57" s="392"/>
      <c r="Z57" s="393"/>
    </row>
    <row r="58" spans="1:26" ht="25.5" customHeight="1" x14ac:dyDescent="0.2">
      <c r="B58" s="262" t="s">
        <v>92</v>
      </c>
      <c r="C58" s="263"/>
      <c r="D58" s="263"/>
      <c r="E58" s="263"/>
      <c r="F58" s="263"/>
      <c r="G58" s="263"/>
      <c r="H58" s="263"/>
      <c r="I58" s="263"/>
      <c r="J58" s="263"/>
      <c r="K58" s="263"/>
      <c r="L58" s="263"/>
      <c r="M58" s="263"/>
      <c r="N58" s="263"/>
      <c r="O58" s="263"/>
      <c r="P58" s="264"/>
      <c r="Q58" s="229">
        <f>COUNTIF(Q56:Q57,"N/A")</f>
        <v>0</v>
      </c>
      <c r="R58" s="361"/>
      <c r="S58" s="362"/>
      <c r="T58" s="362"/>
      <c r="U58" s="362"/>
      <c r="V58" s="362"/>
      <c r="W58" s="362"/>
      <c r="X58" s="362"/>
      <c r="Y58" s="362"/>
      <c r="Z58" s="363"/>
    </row>
    <row r="59" spans="1:26" ht="25.5" customHeight="1" x14ac:dyDescent="0.2">
      <c r="B59" s="266" t="s">
        <v>812</v>
      </c>
      <c r="C59" s="266"/>
      <c r="D59" s="266"/>
      <c r="E59" s="266"/>
      <c r="F59" s="266"/>
      <c r="G59" s="266"/>
      <c r="H59" s="266"/>
      <c r="I59" s="266"/>
      <c r="J59" s="266"/>
      <c r="K59" s="266"/>
      <c r="L59" s="266"/>
      <c r="M59" s="266"/>
      <c r="N59" s="266"/>
      <c r="O59" s="266"/>
      <c r="P59" s="266"/>
      <c r="Q59" s="246">
        <f>COUNTIFS(H56:H57,"M",Q56:Q57,"N/A")</f>
        <v>0</v>
      </c>
      <c r="R59" s="361"/>
      <c r="S59" s="362"/>
      <c r="T59" s="362"/>
      <c r="U59" s="362"/>
      <c r="V59" s="362"/>
      <c r="W59" s="362"/>
      <c r="X59" s="362"/>
      <c r="Y59" s="362"/>
      <c r="Z59" s="363"/>
    </row>
    <row r="60" spans="1:26" ht="25.5" customHeight="1" x14ac:dyDescent="0.2">
      <c r="B60" s="266" t="s">
        <v>813</v>
      </c>
      <c r="C60" s="266"/>
      <c r="D60" s="266"/>
      <c r="E60" s="266"/>
      <c r="F60" s="266"/>
      <c r="G60" s="266"/>
      <c r="H60" s="266"/>
      <c r="I60" s="266"/>
      <c r="J60" s="266"/>
      <c r="K60" s="266"/>
      <c r="L60" s="266"/>
      <c r="M60" s="266"/>
      <c r="N60" s="266"/>
      <c r="O60" s="266"/>
      <c r="P60" s="266"/>
      <c r="Q60" s="246">
        <f>COUNTIFS(H56:H57,"M",Q56:Q57,"1")</f>
        <v>0</v>
      </c>
      <c r="R60" s="361"/>
      <c r="S60" s="362"/>
      <c r="T60" s="362"/>
      <c r="U60" s="362"/>
      <c r="V60" s="362"/>
      <c r="W60" s="362"/>
      <c r="X60" s="362"/>
      <c r="Y60" s="362"/>
      <c r="Z60" s="363"/>
    </row>
    <row r="61" spans="1:26" ht="24.95" customHeight="1" x14ac:dyDescent="0.2">
      <c r="B61" s="266" t="s">
        <v>93</v>
      </c>
      <c r="C61" s="266"/>
      <c r="D61" s="266"/>
      <c r="E61" s="266"/>
      <c r="F61" s="266"/>
      <c r="G61" s="266"/>
      <c r="H61" s="266"/>
      <c r="I61" s="266"/>
      <c r="J61" s="266"/>
      <c r="K61" s="266"/>
      <c r="L61" s="266"/>
      <c r="M61" s="266"/>
      <c r="N61" s="266"/>
      <c r="O61" s="266"/>
      <c r="P61" s="262"/>
      <c r="Q61" s="201">
        <f>SUM(Q56:Q57)</f>
        <v>0</v>
      </c>
      <c r="R61" s="361"/>
      <c r="S61" s="362"/>
      <c r="T61" s="362"/>
      <c r="U61" s="362"/>
      <c r="V61" s="362"/>
      <c r="W61" s="362"/>
      <c r="X61" s="362"/>
      <c r="Y61" s="362"/>
      <c r="Z61" s="363"/>
    </row>
    <row r="62" spans="1:26" ht="19.5" customHeight="1" x14ac:dyDescent="0.2">
      <c r="B62" s="9">
        <v>4</v>
      </c>
      <c r="C62" s="414" t="s">
        <v>411</v>
      </c>
      <c r="D62" s="415"/>
      <c r="E62" s="415"/>
      <c r="F62" s="415"/>
      <c r="G62" s="415"/>
      <c r="H62" s="415"/>
      <c r="I62" s="415"/>
      <c r="J62" s="415"/>
      <c r="K62" s="415"/>
      <c r="L62" s="415"/>
      <c r="M62" s="415"/>
      <c r="N62" s="415"/>
      <c r="O62" s="415"/>
      <c r="P62" s="416"/>
      <c r="Q62" s="200"/>
      <c r="R62" s="508"/>
      <c r="S62" s="509"/>
      <c r="T62" s="509"/>
      <c r="U62" s="509"/>
      <c r="V62" s="509"/>
      <c r="W62" s="509"/>
      <c r="X62" s="509"/>
      <c r="Y62" s="509"/>
      <c r="Z62" s="510"/>
    </row>
    <row r="63" spans="1:26" ht="19.5" customHeight="1" x14ac:dyDescent="0.2">
      <c r="B63" s="216" t="s">
        <v>412</v>
      </c>
      <c r="C63" s="414" t="s">
        <v>379</v>
      </c>
      <c r="D63" s="415"/>
      <c r="E63" s="415"/>
      <c r="F63" s="415"/>
      <c r="G63" s="415"/>
      <c r="H63" s="415"/>
      <c r="I63" s="415"/>
      <c r="J63" s="415"/>
      <c r="K63" s="415"/>
      <c r="L63" s="415"/>
      <c r="M63" s="415"/>
      <c r="N63" s="415"/>
      <c r="O63" s="415"/>
      <c r="P63" s="416"/>
      <c r="Q63" s="200"/>
      <c r="R63" s="508"/>
      <c r="S63" s="509"/>
      <c r="T63" s="509"/>
      <c r="U63" s="509"/>
      <c r="V63" s="509"/>
      <c r="W63" s="509"/>
      <c r="X63" s="509"/>
      <c r="Y63" s="509"/>
      <c r="Z63" s="510"/>
    </row>
    <row r="64" spans="1:26" ht="58.5" customHeight="1" x14ac:dyDescent="0.2">
      <c r="B64" s="211" t="s">
        <v>413</v>
      </c>
      <c r="C64" s="255" t="s">
        <v>414</v>
      </c>
      <c r="D64" s="256"/>
      <c r="E64" s="256"/>
      <c r="F64" s="256"/>
      <c r="G64" s="257"/>
      <c r="H64" s="226"/>
      <c r="I64" s="409" t="s">
        <v>415</v>
      </c>
      <c r="J64" s="408"/>
      <c r="K64" s="408"/>
      <c r="L64" s="408"/>
      <c r="M64" s="408"/>
      <c r="N64" s="408"/>
      <c r="O64" s="408"/>
      <c r="P64" s="410"/>
      <c r="Q64" s="15"/>
      <c r="R64" s="391"/>
      <c r="S64" s="392"/>
      <c r="T64" s="392"/>
      <c r="U64" s="392"/>
      <c r="V64" s="392"/>
      <c r="W64" s="392"/>
      <c r="X64" s="392"/>
      <c r="Y64" s="392"/>
      <c r="Z64" s="393"/>
    </row>
    <row r="65" spans="1:26" ht="61.5" customHeight="1" x14ac:dyDescent="0.2">
      <c r="A65" s="38"/>
      <c r="B65" s="211" t="s">
        <v>416</v>
      </c>
      <c r="C65" s="388" t="s">
        <v>417</v>
      </c>
      <c r="D65" s="389"/>
      <c r="E65" s="389"/>
      <c r="F65" s="389"/>
      <c r="G65" s="390"/>
      <c r="H65" s="226"/>
      <c r="I65" s="255" t="s">
        <v>418</v>
      </c>
      <c r="J65" s="256"/>
      <c r="K65" s="256"/>
      <c r="L65" s="256"/>
      <c r="M65" s="256"/>
      <c r="N65" s="256"/>
      <c r="O65" s="256"/>
      <c r="P65" s="257"/>
      <c r="Q65" s="15"/>
      <c r="R65" s="391"/>
      <c r="S65" s="392"/>
      <c r="T65" s="392"/>
      <c r="U65" s="392"/>
      <c r="V65" s="392"/>
      <c r="W65" s="392"/>
      <c r="X65" s="392"/>
      <c r="Y65" s="392"/>
      <c r="Z65" s="393"/>
    </row>
    <row r="66" spans="1:26" ht="23.25" customHeight="1" x14ac:dyDescent="0.2">
      <c r="A66" s="25"/>
      <c r="B66" s="212" t="s">
        <v>419</v>
      </c>
      <c r="C66" s="505" t="s">
        <v>2931</v>
      </c>
      <c r="D66" s="506"/>
      <c r="E66" s="506"/>
      <c r="F66" s="506"/>
      <c r="G66" s="507"/>
      <c r="H66" s="239"/>
      <c r="I66" s="388" t="s">
        <v>420</v>
      </c>
      <c r="J66" s="389"/>
      <c r="K66" s="389"/>
      <c r="L66" s="389"/>
      <c r="M66" s="389"/>
      <c r="N66" s="389"/>
      <c r="O66" s="389"/>
      <c r="P66" s="390"/>
      <c r="Q66" s="245"/>
      <c r="R66" s="396"/>
      <c r="S66" s="397"/>
      <c r="T66" s="397"/>
      <c r="U66" s="397"/>
      <c r="V66" s="397"/>
      <c r="W66" s="397"/>
      <c r="X66" s="397"/>
      <c r="Y66" s="397"/>
      <c r="Z66" s="398"/>
    </row>
    <row r="67" spans="1:26" ht="25.5" customHeight="1" x14ac:dyDescent="0.2">
      <c r="B67" s="262" t="s">
        <v>92</v>
      </c>
      <c r="C67" s="263"/>
      <c r="D67" s="263"/>
      <c r="E67" s="263"/>
      <c r="F67" s="263"/>
      <c r="G67" s="263"/>
      <c r="H67" s="263"/>
      <c r="I67" s="263"/>
      <c r="J67" s="263"/>
      <c r="K67" s="263"/>
      <c r="L67" s="263"/>
      <c r="M67" s="263"/>
      <c r="N67" s="263"/>
      <c r="O67" s="263"/>
      <c r="P67" s="264"/>
      <c r="Q67" s="229">
        <f>COUNTIF(Q64:Q66,"N/A")</f>
        <v>0</v>
      </c>
      <c r="R67" s="361"/>
      <c r="S67" s="362"/>
      <c r="T67" s="362"/>
      <c r="U67" s="362"/>
      <c r="V67" s="362"/>
      <c r="W67" s="362"/>
      <c r="X67" s="362"/>
      <c r="Y67" s="362"/>
      <c r="Z67" s="363"/>
    </row>
    <row r="68" spans="1:26" ht="25.5" customHeight="1" x14ac:dyDescent="0.2">
      <c r="B68" s="266" t="s">
        <v>812</v>
      </c>
      <c r="C68" s="266"/>
      <c r="D68" s="266"/>
      <c r="E68" s="266"/>
      <c r="F68" s="266"/>
      <c r="G68" s="266"/>
      <c r="H68" s="266"/>
      <c r="I68" s="266"/>
      <c r="J68" s="266"/>
      <c r="K68" s="266"/>
      <c r="L68" s="266"/>
      <c r="M68" s="266"/>
      <c r="N68" s="266"/>
      <c r="O68" s="266"/>
      <c r="P68" s="266"/>
      <c r="Q68" s="246">
        <f>COUNTIFS(H64:H66,"M",Q64:Q66,"N/A")</f>
        <v>0</v>
      </c>
      <c r="R68" s="361"/>
      <c r="S68" s="362"/>
      <c r="T68" s="362"/>
      <c r="U68" s="362"/>
      <c r="V68" s="362"/>
      <c r="W68" s="362"/>
      <c r="X68" s="362"/>
      <c r="Y68" s="362"/>
      <c r="Z68" s="363"/>
    </row>
    <row r="69" spans="1:26" ht="25.5" customHeight="1" x14ac:dyDescent="0.2">
      <c r="B69" s="266" t="s">
        <v>813</v>
      </c>
      <c r="C69" s="266"/>
      <c r="D69" s="266"/>
      <c r="E69" s="266"/>
      <c r="F69" s="266"/>
      <c r="G69" s="266"/>
      <c r="H69" s="266"/>
      <c r="I69" s="266"/>
      <c r="J69" s="266"/>
      <c r="K69" s="266"/>
      <c r="L69" s="266"/>
      <c r="M69" s="266"/>
      <c r="N69" s="266"/>
      <c r="O69" s="266"/>
      <c r="P69" s="266"/>
      <c r="Q69" s="246">
        <f>COUNTIFS(H64:H66,"M",Q64:Q66,"1")</f>
        <v>0</v>
      </c>
      <c r="R69" s="361"/>
      <c r="S69" s="362"/>
      <c r="T69" s="362"/>
      <c r="U69" s="362"/>
      <c r="V69" s="362"/>
      <c r="W69" s="362"/>
      <c r="X69" s="362"/>
      <c r="Y69" s="362"/>
      <c r="Z69" s="363"/>
    </row>
    <row r="70" spans="1:26" ht="25.5" customHeight="1" x14ac:dyDescent="0.2">
      <c r="B70" s="503" t="s">
        <v>93</v>
      </c>
      <c r="C70" s="504"/>
      <c r="D70" s="504"/>
      <c r="E70" s="504"/>
      <c r="F70" s="504"/>
      <c r="G70" s="504"/>
      <c r="H70" s="504"/>
      <c r="I70" s="504"/>
      <c r="J70" s="504"/>
      <c r="K70" s="504"/>
      <c r="L70" s="504"/>
      <c r="M70" s="504"/>
      <c r="N70" s="504"/>
      <c r="O70" s="504"/>
      <c r="P70" s="504"/>
      <c r="Q70" s="201">
        <f>SUM(Q64:Q66)</f>
        <v>0</v>
      </c>
      <c r="R70" s="361"/>
      <c r="S70" s="362"/>
      <c r="T70" s="362"/>
      <c r="U70" s="362"/>
      <c r="V70" s="362"/>
      <c r="W70" s="362"/>
      <c r="X70" s="362"/>
      <c r="Y70" s="362"/>
      <c r="Z70" s="363"/>
    </row>
    <row r="71" spans="1:26" ht="19.5" customHeight="1" x14ac:dyDescent="0.2">
      <c r="B71" s="216" t="s">
        <v>421</v>
      </c>
      <c r="C71" s="414" t="s">
        <v>422</v>
      </c>
      <c r="D71" s="415"/>
      <c r="E71" s="415"/>
      <c r="F71" s="415"/>
      <c r="G71" s="415"/>
      <c r="H71" s="415"/>
      <c r="I71" s="415"/>
      <c r="J71" s="415"/>
      <c r="K71" s="415"/>
      <c r="L71" s="415"/>
      <c r="M71" s="415"/>
      <c r="N71" s="415"/>
      <c r="O71" s="415"/>
      <c r="P71" s="416"/>
      <c r="Q71" s="200"/>
      <c r="R71" s="508"/>
      <c r="S71" s="509"/>
      <c r="T71" s="509"/>
      <c r="U71" s="509"/>
      <c r="V71" s="509"/>
      <c r="W71" s="509"/>
      <c r="X71" s="509"/>
      <c r="Y71" s="509"/>
      <c r="Z71" s="510"/>
    </row>
    <row r="72" spans="1:26" ht="85.5" customHeight="1" x14ac:dyDescent="0.2">
      <c r="B72" s="423"/>
      <c r="C72" s="425"/>
      <c r="D72" s="426"/>
      <c r="E72" s="426"/>
      <c r="F72" s="426"/>
      <c r="G72" s="427"/>
      <c r="H72" s="423"/>
      <c r="I72" s="431" t="s">
        <v>2817</v>
      </c>
      <c r="J72" s="432"/>
      <c r="K72" s="432"/>
      <c r="L72" s="432"/>
      <c r="M72" s="432"/>
      <c r="N72" s="432"/>
      <c r="O72" s="432"/>
      <c r="P72" s="433"/>
      <c r="Q72" s="437"/>
      <c r="R72" s="396"/>
      <c r="S72" s="397"/>
      <c r="T72" s="397"/>
      <c r="U72" s="397"/>
      <c r="V72" s="397"/>
      <c r="W72" s="397"/>
      <c r="X72" s="397"/>
      <c r="Y72" s="397"/>
      <c r="Z72" s="398"/>
    </row>
    <row r="73" spans="1:26" ht="72.75" customHeight="1" x14ac:dyDescent="0.2">
      <c r="B73" s="424"/>
      <c r="C73" s="428"/>
      <c r="D73" s="429"/>
      <c r="E73" s="429"/>
      <c r="F73" s="429"/>
      <c r="G73" s="430"/>
      <c r="H73" s="424"/>
      <c r="I73" s="434"/>
      <c r="J73" s="435"/>
      <c r="K73" s="435"/>
      <c r="L73" s="435"/>
      <c r="M73" s="435"/>
      <c r="N73" s="435"/>
      <c r="O73" s="435"/>
      <c r="P73" s="436"/>
      <c r="Q73" s="437"/>
      <c r="R73" s="402"/>
      <c r="S73" s="403"/>
      <c r="T73" s="403"/>
      <c r="U73" s="403"/>
      <c r="V73" s="403"/>
      <c r="W73" s="403"/>
      <c r="X73" s="403"/>
      <c r="Y73" s="403"/>
      <c r="Z73" s="404"/>
    </row>
    <row r="74" spans="1:26" ht="19.5" customHeight="1" x14ac:dyDescent="0.2">
      <c r="B74" s="216" t="s">
        <v>423</v>
      </c>
      <c r="C74" s="414" t="s">
        <v>380</v>
      </c>
      <c r="D74" s="415"/>
      <c r="E74" s="415"/>
      <c r="F74" s="415"/>
      <c r="G74" s="415"/>
      <c r="H74" s="415"/>
      <c r="I74" s="415"/>
      <c r="J74" s="415"/>
      <c r="K74" s="415"/>
      <c r="L74" s="415"/>
      <c r="M74" s="415"/>
      <c r="N74" s="415"/>
      <c r="O74" s="415"/>
      <c r="P74" s="416"/>
      <c r="Q74" s="200"/>
      <c r="R74" s="508"/>
      <c r="S74" s="509"/>
      <c r="T74" s="509"/>
      <c r="U74" s="509"/>
      <c r="V74" s="509"/>
      <c r="W74" s="509"/>
      <c r="X74" s="509"/>
      <c r="Y74" s="509"/>
      <c r="Z74" s="510"/>
    </row>
    <row r="75" spans="1:26" ht="30" customHeight="1" x14ac:dyDescent="0.2">
      <c r="B75" s="211" t="s">
        <v>424</v>
      </c>
      <c r="C75" s="255" t="s">
        <v>425</v>
      </c>
      <c r="D75" s="256"/>
      <c r="E75" s="256"/>
      <c r="F75" s="256"/>
      <c r="G75" s="257"/>
      <c r="H75" s="232" t="s">
        <v>57</v>
      </c>
      <c r="I75" s="388" t="s">
        <v>426</v>
      </c>
      <c r="J75" s="389"/>
      <c r="K75" s="389"/>
      <c r="L75" s="389"/>
      <c r="M75" s="389"/>
      <c r="N75" s="389"/>
      <c r="O75" s="389"/>
      <c r="P75" s="390"/>
      <c r="Q75" s="15"/>
      <c r="R75" s="391"/>
      <c r="S75" s="392"/>
      <c r="T75" s="392"/>
      <c r="U75" s="392"/>
      <c r="V75" s="392"/>
      <c r="W75" s="392"/>
      <c r="X75" s="392"/>
      <c r="Y75" s="392"/>
      <c r="Z75" s="393"/>
    </row>
    <row r="76" spans="1:26" ht="19.5" customHeight="1" x14ac:dyDescent="0.2">
      <c r="B76" s="211" t="s">
        <v>427</v>
      </c>
      <c r="C76" s="255" t="s">
        <v>2932</v>
      </c>
      <c r="D76" s="256"/>
      <c r="E76" s="256"/>
      <c r="F76" s="256"/>
      <c r="G76" s="257"/>
      <c r="H76" s="232" t="s">
        <v>57</v>
      </c>
      <c r="I76" s="388" t="s">
        <v>428</v>
      </c>
      <c r="J76" s="389"/>
      <c r="K76" s="389"/>
      <c r="L76" s="389"/>
      <c r="M76" s="389"/>
      <c r="N76" s="389"/>
      <c r="O76" s="389"/>
      <c r="P76" s="390"/>
      <c r="Q76" s="15"/>
      <c r="R76" s="391"/>
      <c r="S76" s="392"/>
      <c r="T76" s="392"/>
      <c r="U76" s="392"/>
      <c r="V76" s="392"/>
      <c r="W76" s="392"/>
      <c r="X76" s="392"/>
      <c r="Y76" s="392"/>
      <c r="Z76" s="393"/>
    </row>
    <row r="77" spans="1:26" ht="33" customHeight="1" x14ac:dyDescent="0.2">
      <c r="B77" s="211" t="s">
        <v>429</v>
      </c>
      <c r="C77" s="255" t="s">
        <v>1854</v>
      </c>
      <c r="D77" s="256"/>
      <c r="E77" s="256"/>
      <c r="F77" s="256"/>
      <c r="G77" s="257"/>
      <c r="H77" s="43"/>
      <c r="I77" s="255" t="s">
        <v>430</v>
      </c>
      <c r="J77" s="256"/>
      <c r="K77" s="256"/>
      <c r="L77" s="256"/>
      <c r="M77" s="256"/>
      <c r="N77" s="256"/>
      <c r="O77" s="256"/>
      <c r="P77" s="257"/>
      <c r="Q77" s="244"/>
      <c r="R77" s="391"/>
      <c r="S77" s="392"/>
      <c r="T77" s="392"/>
      <c r="U77" s="392"/>
      <c r="V77" s="392"/>
      <c r="W77" s="392"/>
      <c r="X77" s="392"/>
      <c r="Y77" s="392"/>
      <c r="Z77" s="393"/>
    </row>
    <row r="78" spans="1:26" ht="19.5" customHeight="1" x14ac:dyDescent="0.2">
      <c r="B78" s="211" t="s">
        <v>55</v>
      </c>
      <c r="C78" s="255" t="s">
        <v>431</v>
      </c>
      <c r="D78" s="256"/>
      <c r="E78" s="256"/>
      <c r="F78" s="256"/>
      <c r="G78" s="257"/>
      <c r="H78" s="15" t="s">
        <v>57</v>
      </c>
      <c r="I78" s="255" t="s">
        <v>430</v>
      </c>
      <c r="J78" s="256"/>
      <c r="K78" s="256"/>
      <c r="L78" s="256"/>
      <c r="M78" s="256"/>
      <c r="N78" s="256"/>
      <c r="O78" s="256"/>
      <c r="P78" s="257"/>
      <c r="Q78" s="15"/>
      <c r="R78" s="391"/>
      <c r="S78" s="392"/>
      <c r="T78" s="392"/>
      <c r="U78" s="392"/>
      <c r="V78" s="392"/>
      <c r="W78" s="392"/>
      <c r="X78" s="392"/>
      <c r="Y78" s="392"/>
      <c r="Z78" s="393"/>
    </row>
    <row r="79" spans="1:26" ht="19.5" customHeight="1" x14ac:dyDescent="0.2">
      <c r="B79" s="211" t="s">
        <v>58</v>
      </c>
      <c r="C79" s="255" t="s">
        <v>432</v>
      </c>
      <c r="D79" s="256"/>
      <c r="E79" s="256"/>
      <c r="F79" s="256"/>
      <c r="G79" s="257"/>
      <c r="H79" s="15" t="s">
        <v>57</v>
      </c>
      <c r="I79" s="255" t="s">
        <v>430</v>
      </c>
      <c r="J79" s="256"/>
      <c r="K79" s="256"/>
      <c r="L79" s="256"/>
      <c r="M79" s="256"/>
      <c r="N79" s="256"/>
      <c r="O79" s="256"/>
      <c r="P79" s="257"/>
      <c r="Q79" s="15"/>
      <c r="R79" s="391"/>
      <c r="S79" s="392"/>
      <c r="T79" s="392"/>
      <c r="U79" s="392"/>
      <c r="V79" s="392"/>
      <c r="W79" s="392"/>
      <c r="X79" s="392"/>
      <c r="Y79" s="392"/>
      <c r="Z79" s="393"/>
    </row>
    <row r="80" spans="1:26" ht="18.75" customHeight="1" x14ac:dyDescent="0.2">
      <c r="B80" s="211" t="s">
        <v>59</v>
      </c>
      <c r="C80" s="408" t="s">
        <v>433</v>
      </c>
      <c r="D80" s="408"/>
      <c r="E80" s="408"/>
      <c r="F80" s="408"/>
      <c r="G80" s="408"/>
      <c r="H80" s="44" t="s">
        <v>57</v>
      </c>
      <c r="I80" s="255" t="s">
        <v>430</v>
      </c>
      <c r="J80" s="256"/>
      <c r="K80" s="256"/>
      <c r="L80" s="256"/>
      <c r="M80" s="256"/>
      <c r="N80" s="256"/>
      <c r="O80" s="256"/>
      <c r="P80" s="257"/>
      <c r="Q80" s="15"/>
      <c r="R80" s="391"/>
      <c r="S80" s="392"/>
      <c r="T80" s="392"/>
      <c r="U80" s="392"/>
      <c r="V80" s="392"/>
      <c r="W80" s="392"/>
      <c r="X80" s="392"/>
      <c r="Y80" s="392"/>
      <c r="Z80" s="393"/>
    </row>
    <row r="81" spans="1:256" ht="19.5" customHeight="1" x14ac:dyDescent="0.2">
      <c r="B81" s="211" t="s">
        <v>61</v>
      </c>
      <c r="C81" s="380" t="s">
        <v>434</v>
      </c>
      <c r="D81" s="380"/>
      <c r="E81" s="380"/>
      <c r="F81" s="380"/>
      <c r="G81" s="380"/>
      <c r="H81" s="253" t="s">
        <v>57</v>
      </c>
      <c r="I81" s="255" t="s">
        <v>430</v>
      </c>
      <c r="J81" s="256"/>
      <c r="K81" s="256"/>
      <c r="L81" s="256"/>
      <c r="M81" s="256"/>
      <c r="N81" s="256"/>
      <c r="O81" s="256"/>
      <c r="P81" s="257"/>
      <c r="Q81" s="245"/>
      <c r="R81" s="391"/>
      <c r="S81" s="392"/>
      <c r="T81" s="392"/>
      <c r="U81" s="392"/>
      <c r="V81" s="392"/>
      <c r="W81" s="392"/>
      <c r="X81" s="392"/>
      <c r="Y81" s="392"/>
      <c r="Z81" s="393"/>
    </row>
    <row r="82" spans="1:256" ht="25.5" customHeight="1" x14ac:dyDescent="0.2">
      <c r="B82" s="262" t="s">
        <v>92</v>
      </c>
      <c r="C82" s="263"/>
      <c r="D82" s="263"/>
      <c r="E82" s="263"/>
      <c r="F82" s="263"/>
      <c r="G82" s="263"/>
      <c r="H82" s="263"/>
      <c r="I82" s="263"/>
      <c r="J82" s="263"/>
      <c r="K82" s="263"/>
      <c r="L82" s="263"/>
      <c r="M82" s="263"/>
      <c r="N82" s="263"/>
      <c r="O82" s="263"/>
      <c r="P82" s="264"/>
      <c r="Q82" s="229">
        <f>COUNTIF(Q75:Q81,"N/A")</f>
        <v>0</v>
      </c>
      <c r="R82" s="361"/>
      <c r="S82" s="362"/>
      <c r="T82" s="362"/>
      <c r="U82" s="362"/>
      <c r="V82" s="362"/>
      <c r="W82" s="362"/>
      <c r="X82" s="362"/>
      <c r="Y82" s="362"/>
      <c r="Z82" s="363"/>
    </row>
    <row r="83" spans="1:256" ht="25.5" customHeight="1" x14ac:dyDescent="0.2">
      <c r="B83" s="266" t="s">
        <v>812</v>
      </c>
      <c r="C83" s="266"/>
      <c r="D83" s="266"/>
      <c r="E83" s="266"/>
      <c r="F83" s="266"/>
      <c r="G83" s="266"/>
      <c r="H83" s="266"/>
      <c r="I83" s="266"/>
      <c r="J83" s="266"/>
      <c r="K83" s="266"/>
      <c r="L83" s="266"/>
      <c r="M83" s="266"/>
      <c r="N83" s="266"/>
      <c r="O83" s="266"/>
      <c r="P83" s="266"/>
      <c r="Q83" s="246">
        <f>COUNTIFS(H75:H81,"M",Q75:Q81,"N/A")</f>
        <v>0</v>
      </c>
      <c r="R83" s="361"/>
      <c r="S83" s="362"/>
      <c r="T83" s="362"/>
      <c r="U83" s="362"/>
      <c r="V83" s="362"/>
      <c r="W83" s="362"/>
      <c r="X83" s="362"/>
      <c r="Y83" s="362"/>
      <c r="Z83" s="363"/>
    </row>
    <row r="84" spans="1:256" ht="25.5" customHeight="1" x14ac:dyDescent="0.2">
      <c r="B84" s="266" t="s">
        <v>813</v>
      </c>
      <c r="C84" s="266"/>
      <c r="D84" s="266"/>
      <c r="E84" s="266"/>
      <c r="F84" s="266"/>
      <c r="G84" s="266"/>
      <c r="H84" s="266"/>
      <c r="I84" s="266"/>
      <c r="J84" s="266"/>
      <c r="K84" s="266"/>
      <c r="L84" s="266"/>
      <c r="M84" s="266"/>
      <c r="N84" s="266"/>
      <c r="O84" s="266"/>
      <c r="P84" s="266"/>
      <c r="Q84" s="246">
        <f>COUNTIFS(H75:H81,"M",Q75:Q81,"1")</f>
        <v>0</v>
      </c>
      <c r="R84" s="361"/>
      <c r="S84" s="362"/>
      <c r="T84" s="362"/>
      <c r="U84" s="362"/>
      <c r="V84" s="362"/>
      <c r="W84" s="362"/>
      <c r="X84" s="362"/>
      <c r="Y84" s="362"/>
      <c r="Z84" s="363"/>
    </row>
    <row r="85" spans="1:256" ht="25.5" customHeight="1" x14ac:dyDescent="0.2">
      <c r="B85" s="262" t="s">
        <v>93</v>
      </c>
      <c r="C85" s="263"/>
      <c r="D85" s="263"/>
      <c r="E85" s="263"/>
      <c r="F85" s="263"/>
      <c r="G85" s="263"/>
      <c r="H85" s="263"/>
      <c r="I85" s="263"/>
      <c r="J85" s="263"/>
      <c r="K85" s="263"/>
      <c r="L85" s="263"/>
      <c r="M85" s="263"/>
      <c r="N85" s="263"/>
      <c r="O85" s="263"/>
      <c r="P85" s="263"/>
      <c r="Q85" s="201">
        <f>SUM(Q75:Q81)</f>
        <v>0</v>
      </c>
      <c r="R85" s="361"/>
      <c r="S85" s="362"/>
      <c r="T85" s="362"/>
      <c r="U85" s="362"/>
      <c r="V85" s="362"/>
      <c r="W85" s="362"/>
      <c r="X85" s="362"/>
      <c r="Y85" s="362"/>
      <c r="Z85" s="363"/>
    </row>
    <row r="86" spans="1:256" ht="19.5" customHeight="1" x14ac:dyDescent="0.2">
      <c r="A86" s="46"/>
      <c r="B86" s="216" t="s">
        <v>435</v>
      </c>
      <c r="C86" s="414" t="s">
        <v>381</v>
      </c>
      <c r="D86" s="415"/>
      <c r="E86" s="415"/>
      <c r="F86" s="415"/>
      <c r="G86" s="415"/>
      <c r="H86" s="415"/>
      <c r="I86" s="415"/>
      <c r="J86" s="415"/>
      <c r="K86" s="415"/>
      <c r="L86" s="415"/>
      <c r="M86" s="415"/>
      <c r="N86" s="415"/>
      <c r="O86" s="415"/>
      <c r="P86" s="416"/>
      <c r="Q86" s="200"/>
      <c r="R86" s="508"/>
      <c r="S86" s="509"/>
      <c r="T86" s="509"/>
      <c r="U86" s="509"/>
      <c r="V86" s="509"/>
      <c r="W86" s="509"/>
      <c r="X86" s="509"/>
      <c r="Y86" s="509"/>
      <c r="Z86" s="510"/>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c r="CN86" s="46"/>
      <c r="CO86" s="46"/>
      <c r="CP86" s="46"/>
      <c r="CQ86" s="46"/>
      <c r="CR86" s="46"/>
      <c r="CS86" s="46"/>
      <c r="CT86" s="46"/>
      <c r="CU86" s="46"/>
      <c r="CV86" s="46"/>
      <c r="CW86" s="46"/>
      <c r="CX86" s="46"/>
      <c r="CY86" s="46"/>
      <c r="CZ86" s="46"/>
      <c r="DA86" s="46"/>
      <c r="DB86" s="46"/>
      <c r="DC86" s="46"/>
      <c r="DD86" s="46"/>
      <c r="DE86" s="46"/>
      <c r="DF86" s="46"/>
      <c r="DG86" s="46"/>
      <c r="DH86" s="46"/>
      <c r="DI86" s="46"/>
      <c r="DJ86" s="46"/>
      <c r="DK86" s="46"/>
      <c r="DL86" s="46"/>
      <c r="DM86" s="46"/>
      <c r="DN86" s="46"/>
      <c r="DO86" s="46"/>
      <c r="DP86" s="46"/>
      <c r="DQ86" s="46"/>
      <c r="DR86" s="46"/>
      <c r="DS86" s="46"/>
      <c r="DT86" s="46"/>
      <c r="DU86" s="46"/>
      <c r="DV86" s="46"/>
      <c r="DW86" s="46"/>
      <c r="DX86" s="46"/>
      <c r="DY86" s="46"/>
      <c r="DZ86" s="46"/>
      <c r="EA86" s="46"/>
      <c r="EB86" s="46"/>
      <c r="EC86" s="46"/>
      <c r="ED86" s="46"/>
      <c r="EE86" s="46"/>
      <c r="EF86" s="46"/>
      <c r="EG86" s="46"/>
      <c r="EH86" s="46"/>
      <c r="EI86" s="46"/>
      <c r="EJ86" s="46"/>
      <c r="EK86" s="46"/>
      <c r="EL86" s="46"/>
      <c r="EM86" s="46"/>
      <c r="EN86" s="46"/>
      <c r="EO86" s="46"/>
      <c r="EP86" s="46"/>
      <c r="EQ86" s="46"/>
      <c r="ER86" s="46"/>
      <c r="ES86" s="46"/>
      <c r="ET86" s="46"/>
      <c r="EU86" s="46"/>
      <c r="EV86" s="46"/>
      <c r="EW86" s="46"/>
      <c r="EX86" s="46"/>
      <c r="EY86" s="46"/>
      <c r="EZ86" s="46"/>
      <c r="FA86" s="46"/>
      <c r="FB86" s="46"/>
      <c r="FC86" s="46"/>
      <c r="FD86" s="46"/>
      <c r="FE86" s="46"/>
      <c r="FF86" s="46"/>
      <c r="FG86" s="46"/>
      <c r="FH86" s="46"/>
      <c r="FI86" s="46"/>
      <c r="FJ86" s="46"/>
      <c r="FK86" s="46"/>
      <c r="FL86" s="46"/>
      <c r="FM86" s="46"/>
      <c r="FN86" s="46"/>
      <c r="FO86" s="46"/>
      <c r="FP86" s="46"/>
      <c r="FQ86" s="46"/>
      <c r="FR86" s="46"/>
      <c r="FS86" s="46"/>
      <c r="FT86" s="46"/>
      <c r="FU86" s="46"/>
      <c r="FV86" s="46"/>
      <c r="FW86" s="46"/>
      <c r="FX86" s="46"/>
      <c r="FY86" s="46"/>
      <c r="FZ86" s="46"/>
      <c r="GA86" s="46"/>
      <c r="GB86" s="46"/>
      <c r="GC86" s="46"/>
      <c r="GD86" s="46"/>
      <c r="GE86" s="46"/>
      <c r="GF86" s="46"/>
      <c r="GG86" s="46"/>
      <c r="GH86" s="46"/>
      <c r="GI86" s="46"/>
      <c r="GJ86" s="46"/>
      <c r="GK86" s="46"/>
      <c r="GL86" s="46"/>
      <c r="GM86" s="46"/>
      <c r="GN86" s="46"/>
      <c r="GO86" s="46"/>
      <c r="GP86" s="46"/>
      <c r="GQ86" s="46"/>
      <c r="GR86" s="46"/>
      <c r="GS86" s="46"/>
      <c r="GT86" s="46"/>
      <c r="GU86" s="46"/>
      <c r="GV86" s="46"/>
      <c r="GW86" s="46"/>
      <c r="GX86" s="46"/>
      <c r="GY86" s="46"/>
      <c r="GZ86" s="46"/>
      <c r="HA86" s="46"/>
      <c r="HB86" s="46"/>
      <c r="HC86" s="46"/>
      <c r="HD86" s="46"/>
      <c r="HE86" s="46"/>
      <c r="HF86" s="46"/>
      <c r="HG86" s="46"/>
      <c r="HH86" s="46"/>
      <c r="HI86" s="46"/>
      <c r="HJ86" s="46"/>
      <c r="HK86" s="46"/>
      <c r="HL86" s="46"/>
      <c r="HM86" s="46"/>
      <c r="HN86" s="46"/>
      <c r="HO86" s="46"/>
      <c r="HP86" s="46"/>
      <c r="HQ86" s="46"/>
      <c r="HR86" s="46"/>
      <c r="HS86" s="46"/>
      <c r="HT86" s="46"/>
      <c r="HU86" s="46"/>
      <c r="HV86" s="46"/>
      <c r="HW86" s="46"/>
      <c r="HX86" s="46"/>
      <c r="HY86" s="46"/>
      <c r="HZ86" s="46"/>
      <c r="IA86" s="46"/>
      <c r="IB86" s="46"/>
      <c r="IC86" s="46"/>
      <c r="ID86" s="46"/>
      <c r="IE86" s="46"/>
      <c r="IF86" s="46"/>
      <c r="IG86" s="46"/>
      <c r="IH86" s="46"/>
      <c r="II86" s="46"/>
      <c r="IJ86" s="46"/>
      <c r="IK86" s="46"/>
      <c r="IL86" s="46"/>
      <c r="IM86" s="46"/>
      <c r="IN86" s="46"/>
      <c r="IO86" s="46"/>
      <c r="IP86" s="46"/>
      <c r="IQ86" s="46"/>
      <c r="IR86" s="46"/>
      <c r="IS86" s="46"/>
      <c r="IT86" s="46"/>
      <c r="IU86" s="46"/>
      <c r="IV86" s="46"/>
    </row>
    <row r="87" spans="1:256" ht="57.75" customHeight="1" x14ac:dyDescent="0.2">
      <c r="A87" s="46"/>
      <c r="B87" s="210"/>
      <c r="C87" s="438"/>
      <c r="D87" s="439"/>
      <c r="E87" s="439"/>
      <c r="F87" s="439"/>
      <c r="G87" s="440"/>
      <c r="H87" s="234"/>
      <c r="I87" s="388" t="s">
        <v>1895</v>
      </c>
      <c r="J87" s="389"/>
      <c r="K87" s="389"/>
      <c r="L87" s="389"/>
      <c r="M87" s="389"/>
      <c r="N87" s="389"/>
      <c r="O87" s="389"/>
      <c r="P87" s="390"/>
      <c r="Q87" s="244"/>
      <c r="R87" s="391"/>
      <c r="S87" s="392"/>
      <c r="T87" s="392"/>
      <c r="U87" s="392"/>
      <c r="V87" s="392"/>
      <c r="W87" s="392"/>
      <c r="X87" s="392"/>
      <c r="Y87" s="392"/>
      <c r="Z87" s="393"/>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c r="CQ87" s="46"/>
      <c r="CR87" s="46"/>
      <c r="CS87" s="46"/>
      <c r="CT87" s="46"/>
      <c r="CU87" s="46"/>
      <c r="CV87" s="46"/>
      <c r="CW87" s="46"/>
      <c r="CX87" s="46"/>
      <c r="CY87" s="46"/>
      <c r="CZ87" s="46"/>
      <c r="DA87" s="46"/>
      <c r="DB87" s="46"/>
      <c r="DC87" s="46"/>
      <c r="DD87" s="46"/>
      <c r="DE87" s="46"/>
      <c r="DF87" s="46"/>
      <c r="DG87" s="46"/>
      <c r="DH87" s="46"/>
      <c r="DI87" s="46"/>
      <c r="DJ87" s="46"/>
      <c r="DK87" s="46"/>
      <c r="DL87" s="46"/>
      <c r="DM87" s="46"/>
      <c r="DN87" s="46"/>
      <c r="DO87" s="46"/>
      <c r="DP87" s="46"/>
      <c r="DQ87" s="46"/>
      <c r="DR87" s="46"/>
      <c r="DS87" s="46"/>
      <c r="DT87" s="46"/>
      <c r="DU87" s="46"/>
      <c r="DV87" s="46"/>
      <c r="DW87" s="46"/>
      <c r="DX87" s="46"/>
      <c r="DY87" s="46"/>
      <c r="DZ87" s="46"/>
      <c r="EA87" s="46"/>
      <c r="EB87" s="46"/>
      <c r="EC87" s="46"/>
      <c r="ED87" s="46"/>
      <c r="EE87" s="46"/>
      <c r="EF87" s="46"/>
      <c r="EG87" s="46"/>
      <c r="EH87" s="46"/>
      <c r="EI87" s="46"/>
      <c r="EJ87" s="46"/>
      <c r="EK87" s="46"/>
      <c r="EL87" s="46"/>
      <c r="EM87" s="46"/>
      <c r="EN87" s="46"/>
      <c r="EO87" s="46"/>
      <c r="EP87" s="46"/>
      <c r="EQ87" s="46"/>
      <c r="ER87" s="46"/>
      <c r="ES87" s="46"/>
      <c r="ET87" s="46"/>
      <c r="EU87" s="46"/>
      <c r="EV87" s="46"/>
      <c r="EW87" s="46"/>
      <c r="EX87" s="46"/>
      <c r="EY87" s="46"/>
      <c r="EZ87" s="46"/>
      <c r="FA87" s="46"/>
      <c r="FB87" s="46"/>
      <c r="FC87" s="46"/>
      <c r="FD87" s="46"/>
      <c r="FE87" s="46"/>
      <c r="FF87" s="46"/>
      <c r="FG87" s="46"/>
      <c r="FH87" s="46"/>
      <c r="FI87" s="46"/>
      <c r="FJ87" s="46"/>
      <c r="FK87" s="46"/>
      <c r="FL87" s="46"/>
      <c r="FM87" s="46"/>
      <c r="FN87" s="46"/>
      <c r="FO87" s="46"/>
      <c r="FP87" s="46"/>
      <c r="FQ87" s="46"/>
      <c r="FR87" s="46"/>
      <c r="FS87" s="46"/>
      <c r="FT87" s="46"/>
      <c r="FU87" s="46"/>
      <c r="FV87" s="46"/>
      <c r="FW87" s="46"/>
      <c r="FX87" s="46"/>
      <c r="FY87" s="46"/>
      <c r="FZ87" s="46"/>
      <c r="GA87" s="46"/>
      <c r="GB87" s="46"/>
      <c r="GC87" s="46"/>
      <c r="GD87" s="46"/>
      <c r="GE87" s="46"/>
      <c r="GF87" s="46"/>
      <c r="GG87" s="46"/>
      <c r="GH87" s="46"/>
      <c r="GI87" s="46"/>
      <c r="GJ87" s="46"/>
      <c r="GK87" s="46"/>
      <c r="GL87" s="46"/>
      <c r="GM87" s="46"/>
      <c r="GN87" s="46"/>
      <c r="GO87" s="46"/>
      <c r="GP87" s="46"/>
      <c r="GQ87" s="46"/>
      <c r="GR87" s="46"/>
      <c r="GS87" s="46"/>
      <c r="GT87" s="46"/>
      <c r="GU87" s="46"/>
      <c r="GV87" s="46"/>
      <c r="GW87" s="46"/>
      <c r="GX87" s="46"/>
      <c r="GY87" s="46"/>
      <c r="GZ87" s="46"/>
      <c r="HA87" s="46"/>
      <c r="HB87" s="46"/>
      <c r="HC87" s="46"/>
      <c r="HD87" s="46"/>
      <c r="HE87" s="46"/>
      <c r="HF87" s="46"/>
      <c r="HG87" s="46"/>
      <c r="HH87" s="46"/>
      <c r="HI87" s="46"/>
      <c r="HJ87" s="46"/>
      <c r="HK87" s="46"/>
      <c r="HL87" s="46"/>
      <c r="HM87" s="46"/>
      <c r="HN87" s="46"/>
      <c r="HO87" s="46"/>
      <c r="HP87" s="46"/>
      <c r="HQ87" s="46"/>
      <c r="HR87" s="46"/>
      <c r="HS87" s="46"/>
      <c r="HT87" s="46"/>
      <c r="HU87" s="46"/>
      <c r="HV87" s="46"/>
      <c r="HW87" s="46"/>
      <c r="HX87" s="46"/>
      <c r="HY87" s="46"/>
      <c r="HZ87" s="46"/>
      <c r="IA87" s="46"/>
      <c r="IB87" s="46"/>
      <c r="IC87" s="46"/>
      <c r="ID87" s="46"/>
      <c r="IE87" s="46"/>
      <c r="IF87" s="46"/>
      <c r="IG87" s="46"/>
      <c r="IH87" s="46"/>
      <c r="II87" s="46"/>
      <c r="IJ87" s="46"/>
      <c r="IK87" s="46"/>
      <c r="IL87" s="46"/>
      <c r="IM87" s="46"/>
      <c r="IN87" s="46"/>
      <c r="IO87" s="46"/>
      <c r="IP87" s="46"/>
      <c r="IQ87" s="46"/>
      <c r="IR87" s="46"/>
      <c r="IS87" s="46"/>
      <c r="IT87" s="46"/>
      <c r="IU87" s="46"/>
      <c r="IV87" s="46"/>
    </row>
    <row r="88" spans="1:256" ht="22.5" customHeight="1" x14ac:dyDescent="0.2">
      <c r="B88" s="211" t="s">
        <v>436</v>
      </c>
      <c r="C88" s="255" t="s">
        <v>437</v>
      </c>
      <c r="D88" s="256"/>
      <c r="E88" s="256"/>
      <c r="F88" s="256"/>
      <c r="G88" s="257"/>
      <c r="H88" s="226"/>
      <c r="I88" s="388" t="s">
        <v>438</v>
      </c>
      <c r="J88" s="389"/>
      <c r="K88" s="389"/>
      <c r="L88" s="389"/>
      <c r="M88" s="389"/>
      <c r="N88" s="389"/>
      <c r="O88" s="389"/>
      <c r="P88" s="390"/>
      <c r="Q88" s="15"/>
      <c r="R88" s="391"/>
      <c r="S88" s="392"/>
      <c r="T88" s="392"/>
      <c r="U88" s="392"/>
      <c r="V88" s="392"/>
      <c r="W88" s="392"/>
      <c r="X88" s="392"/>
      <c r="Y88" s="392"/>
      <c r="Z88" s="393"/>
    </row>
    <row r="89" spans="1:256" ht="21" customHeight="1" x14ac:dyDescent="0.2">
      <c r="B89" s="211" t="s">
        <v>55</v>
      </c>
      <c r="C89" s="255" t="s">
        <v>439</v>
      </c>
      <c r="D89" s="256"/>
      <c r="E89" s="256"/>
      <c r="F89" s="256"/>
      <c r="G89" s="257"/>
      <c r="H89" s="226"/>
      <c r="I89" s="388" t="s">
        <v>440</v>
      </c>
      <c r="J89" s="389"/>
      <c r="K89" s="389"/>
      <c r="L89" s="389"/>
      <c r="M89" s="389"/>
      <c r="N89" s="389"/>
      <c r="O89" s="389"/>
      <c r="P89" s="390"/>
      <c r="Q89" s="15"/>
      <c r="R89" s="391"/>
      <c r="S89" s="392"/>
      <c r="T89" s="392"/>
      <c r="U89" s="392"/>
      <c r="V89" s="392"/>
      <c r="W89" s="392"/>
      <c r="X89" s="392"/>
      <c r="Y89" s="392"/>
      <c r="Z89" s="393"/>
    </row>
    <row r="90" spans="1:256" ht="79.5" customHeight="1" x14ac:dyDescent="0.2">
      <c r="B90" s="211" t="s">
        <v>441</v>
      </c>
      <c r="C90" s="255" t="s">
        <v>442</v>
      </c>
      <c r="D90" s="256"/>
      <c r="E90" s="256"/>
      <c r="F90" s="256"/>
      <c r="G90" s="257"/>
      <c r="H90" s="234"/>
      <c r="I90" s="388" t="s">
        <v>3447</v>
      </c>
      <c r="J90" s="389"/>
      <c r="K90" s="389"/>
      <c r="L90" s="389"/>
      <c r="M90" s="389"/>
      <c r="N90" s="389"/>
      <c r="O90" s="389"/>
      <c r="P90" s="390"/>
      <c r="Q90" s="244"/>
      <c r="R90" s="391"/>
      <c r="S90" s="392"/>
      <c r="T90" s="392"/>
      <c r="U90" s="392"/>
      <c r="V90" s="392"/>
      <c r="W90" s="392"/>
      <c r="X90" s="392"/>
      <c r="Y90" s="392"/>
      <c r="Z90" s="393"/>
    </row>
    <row r="91" spans="1:256" ht="19.5" customHeight="1" x14ac:dyDescent="0.2">
      <c r="B91" s="211" t="s">
        <v>55</v>
      </c>
      <c r="C91" s="255" t="s">
        <v>443</v>
      </c>
      <c r="D91" s="256"/>
      <c r="E91" s="256"/>
      <c r="F91" s="256"/>
      <c r="G91" s="257"/>
      <c r="H91" s="232" t="s">
        <v>57</v>
      </c>
      <c r="I91" s="388" t="s">
        <v>444</v>
      </c>
      <c r="J91" s="389"/>
      <c r="K91" s="389"/>
      <c r="L91" s="389"/>
      <c r="M91" s="389"/>
      <c r="N91" s="389"/>
      <c r="O91" s="389"/>
      <c r="P91" s="390"/>
      <c r="Q91" s="15"/>
      <c r="R91" s="391"/>
      <c r="S91" s="392"/>
      <c r="T91" s="392"/>
      <c r="U91" s="392"/>
      <c r="V91" s="392"/>
      <c r="W91" s="392"/>
      <c r="X91" s="392"/>
      <c r="Y91" s="392"/>
      <c r="Z91" s="393"/>
    </row>
    <row r="92" spans="1:256" ht="19.5" customHeight="1" x14ac:dyDescent="0.2">
      <c r="B92" s="211" t="s">
        <v>58</v>
      </c>
      <c r="C92" s="255" t="s">
        <v>445</v>
      </c>
      <c r="D92" s="256"/>
      <c r="E92" s="256"/>
      <c r="F92" s="256"/>
      <c r="G92" s="257"/>
      <c r="H92" s="232" t="s">
        <v>57</v>
      </c>
      <c r="I92" s="388" t="s">
        <v>444</v>
      </c>
      <c r="J92" s="389"/>
      <c r="K92" s="389"/>
      <c r="L92" s="389"/>
      <c r="M92" s="389"/>
      <c r="N92" s="389"/>
      <c r="O92" s="389"/>
      <c r="P92" s="390"/>
      <c r="Q92" s="15"/>
      <c r="R92" s="391"/>
      <c r="S92" s="392"/>
      <c r="T92" s="392"/>
      <c r="U92" s="392"/>
      <c r="V92" s="392"/>
      <c r="W92" s="392"/>
      <c r="X92" s="392"/>
      <c r="Y92" s="392"/>
      <c r="Z92" s="393"/>
    </row>
    <row r="93" spans="1:256" ht="19.5" customHeight="1" x14ac:dyDescent="0.2">
      <c r="B93" s="211" t="s">
        <v>59</v>
      </c>
      <c r="C93" s="255" t="s">
        <v>446</v>
      </c>
      <c r="D93" s="256"/>
      <c r="E93" s="256"/>
      <c r="F93" s="256"/>
      <c r="G93" s="257"/>
      <c r="H93" s="232" t="s">
        <v>57</v>
      </c>
      <c r="I93" s="388" t="s">
        <v>444</v>
      </c>
      <c r="J93" s="389"/>
      <c r="K93" s="389"/>
      <c r="L93" s="389"/>
      <c r="M93" s="389"/>
      <c r="N93" s="389"/>
      <c r="O93" s="389"/>
      <c r="P93" s="390"/>
      <c r="Q93" s="15"/>
      <c r="R93" s="391"/>
      <c r="S93" s="392"/>
      <c r="T93" s="392"/>
      <c r="U93" s="392"/>
      <c r="V93" s="392"/>
      <c r="W93" s="392"/>
      <c r="X93" s="392"/>
      <c r="Y93" s="392"/>
      <c r="Z93" s="393"/>
    </row>
    <row r="94" spans="1:256" ht="19.5" customHeight="1" x14ac:dyDescent="0.2">
      <c r="B94" s="211" t="s">
        <v>61</v>
      </c>
      <c r="C94" s="255" t="s">
        <v>447</v>
      </c>
      <c r="D94" s="256"/>
      <c r="E94" s="256"/>
      <c r="F94" s="256"/>
      <c r="G94" s="257"/>
      <c r="H94" s="232"/>
      <c r="I94" s="388" t="s">
        <v>444</v>
      </c>
      <c r="J94" s="389"/>
      <c r="K94" s="389"/>
      <c r="L94" s="389"/>
      <c r="M94" s="389"/>
      <c r="N94" s="389"/>
      <c r="O94" s="389"/>
      <c r="P94" s="390"/>
      <c r="Q94" s="15"/>
      <c r="R94" s="391"/>
      <c r="S94" s="392"/>
      <c r="T94" s="392"/>
      <c r="U94" s="392"/>
      <c r="V94" s="392"/>
      <c r="W94" s="392"/>
      <c r="X94" s="392"/>
      <c r="Y94" s="392"/>
      <c r="Z94" s="393"/>
    </row>
    <row r="95" spans="1:256" ht="19.5" customHeight="1" x14ac:dyDescent="0.2">
      <c r="B95" s="211" t="s">
        <v>63</v>
      </c>
      <c r="C95" s="255" t="s">
        <v>448</v>
      </c>
      <c r="D95" s="256"/>
      <c r="E95" s="256"/>
      <c r="F95" s="256"/>
      <c r="G95" s="257"/>
      <c r="H95" s="232" t="s">
        <v>57</v>
      </c>
      <c r="I95" s="388" t="s">
        <v>444</v>
      </c>
      <c r="J95" s="389"/>
      <c r="K95" s="389"/>
      <c r="L95" s="389"/>
      <c r="M95" s="389"/>
      <c r="N95" s="389"/>
      <c r="O95" s="389"/>
      <c r="P95" s="390"/>
      <c r="Q95" s="15"/>
      <c r="R95" s="391"/>
      <c r="S95" s="392"/>
      <c r="T95" s="392"/>
      <c r="U95" s="392"/>
      <c r="V95" s="392"/>
      <c r="W95" s="392"/>
      <c r="X95" s="392"/>
      <c r="Y95" s="392"/>
      <c r="Z95" s="393"/>
    </row>
    <row r="96" spans="1:256" ht="275.25" customHeight="1" x14ac:dyDescent="0.2">
      <c r="B96" s="211" t="s">
        <v>65</v>
      </c>
      <c r="C96" s="255" t="s">
        <v>449</v>
      </c>
      <c r="D96" s="256"/>
      <c r="E96" s="256"/>
      <c r="F96" s="256"/>
      <c r="G96" s="257"/>
      <c r="H96" s="232" t="s">
        <v>57</v>
      </c>
      <c r="I96" s="388" t="s">
        <v>2933</v>
      </c>
      <c r="J96" s="389"/>
      <c r="K96" s="389"/>
      <c r="L96" s="389"/>
      <c r="M96" s="389"/>
      <c r="N96" s="389"/>
      <c r="O96" s="389"/>
      <c r="P96" s="390"/>
      <c r="Q96" s="15"/>
      <c r="R96" s="391"/>
      <c r="S96" s="392"/>
      <c r="T96" s="392"/>
      <c r="U96" s="392"/>
      <c r="V96" s="392"/>
      <c r="W96" s="392"/>
      <c r="X96" s="392"/>
      <c r="Y96" s="392"/>
      <c r="Z96" s="393"/>
    </row>
    <row r="97" spans="1:26" ht="19.5" customHeight="1" x14ac:dyDescent="0.2">
      <c r="B97" s="211" t="s">
        <v>68</v>
      </c>
      <c r="C97" s="255" t="s">
        <v>450</v>
      </c>
      <c r="D97" s="256"/>
      <c r="E97" s="256"/>
      <c r="F97" s="256"/>
      <c r="G97" s="257"/>
      <c r="H97" s="226"/>
      <c r="I97" s="388" t="s">
        <v>444</v>
      </c>
      <c r="J97" s="389"/>
      <c r="K97" s="389"/>
      <c r="L97" s="389"/>
      <c r="M97" s="389"/>
      <c r="N97" s="389"/>
      <c r="O97" s="389"/>
      <c r="P97" s="390"/>
      <c r="Q97" s="15"/>
      <c r="R97" s="391"/>
      <c r="S97" s="392"/>
      <c r="T97" s="392"/>
      <c r="U97" s="392"/>
      <c r="V97" s="392"/>
      <c r="W97" s="392"/>
      <c r="X97" s="392"/>
      <c r="Y97" s="392"/>
      <c r="Z97" s="393"/>
    </row>
    <row r="98" spans="1:26" ht="19.5" customHeight="1" x14ac:dyDescent="0.2">
      <c r="B98" s="211" t="s">
        <v>71</v>
      </c>
      <c r="C98" s="255" t="s">
        <v>451</v>
      </c>
      <c r="D98" s="256"/>
      <c r="E98" s="256"/>
      <c r="F98" s="256"/>
      <c r="G98" s="257"/>
      <c r="H98" s="226"/>
      <c r="I98" s="388" t="s">
        <v>444</v>
      </c>
      <c r="J98" s="389"/>
      <c r="K98" s="389"/>
      <c r="L98" s="389"/>
      <c r="M98" s="389"/>
      <c r="N98" s="389"/>
      <c r="O98" s="389"/>
      <c r="P98" s="390"/>
      <c r="Q98" s="15"/>
      <c r="R98" s="391"/>
      <c r="S98" s="392"/>
      <c r="T98" s="392"/>
      <c r="U98" s="392"/>
      <c r="V98" s="392"/>
      <c r="W98" s="392"/>
      <c r="X98" s="392"/>
      <c r="Y98" s="392"/>
      <c r="Z98" s="393"/>
    </row>
    <row r="99" spans="1:26" ht="29.25" customHeight="1" x14ac:dyDescent="0.2">
      <c r="B99" s="211" t="s">
        <v>74</v>
      </c>
      <c r="C99" s="255" t="s">
        <v>452</v>
      </c>
      <c r="D99" s="256"/>
      <c r="E99" s="256"/>
      <c r="F99" s="256"/>
      <c r="G99" s="257"/>
      <c r="H99" s="226"/>
      <c r="I99" s="409" t="s">
        <v>453</v>
      </c>
      <c r="J99" s="408"/>
      <c r="K99" s="408"/>
      <c r="L99" s="408"/>
      <c r="M99" s="408"/>
      <c r="N99" s="408"/>
      <c r="O99" s="408"/>
      <c r="P99" s="410"/>
      <c r="Q99" s="15"/>
      <c r="R99" s="391"/>
      <c r="S99" s="392"/>
      <c r="T99" s="392"/>
      <c r="U99" s="392"/>
      <c r="V99" s="392"/>
      <c r="W99" s="392"/>
      <c r="X99" s="392"/>
      <c r="Y99" s="392"/>
      <c r="Z99" s="393"/>
    </row>
    <row r="100" spans="1:26" ht="19.5" customHeight="1" x14ac:dyDescent="0.2">
      <c r="B100" s="211" t="s">
        <v>76</v>
      </c>
      <c r="C100" s="255" t="s">
        <v>454</v>
      </c>
      <c r="D100" s="256"/>
      <c r="E100" s="256"/>
      <c r="F100" s="256"/>
      <c r="G100" s="257"/>
      <c r="H100" s="226"/>
      <c r="I100" s="388" t="s">
        <v>444</v>
      </c>
      <c r="J100" s="389"/>
      <c r="K100" s="389"/>
      <c r="L100" s="389"/>
      <c r="M100" s="389"/>
      <c r="N100" s="389"/>
      <c r="O100" s="389"/>
      <c r="P100" s="390"/>
      <c r="Q100" s="15"/>
      <c r="R100" s="391"/>
      <c r="S100" s="392"/>
      <c r="T100" s="392"/>
      <c r="U100" s="392"/>
      <c r="V100" s="392"/>
      <c r="W100" s="392"/>
      <c r="X100" s="392"/>
      <c r="Y100" s="392"/>
      <c r="Z100" s="393"/>
    </row>
    <row r="101" spans="1:26" ht="19.5" customHeight="1" x14ac:dyDescent="0.2">
      <c r="B101" s="211" t="s">
        <v>79</v>
      </c>
      <c r="C101" s="255" t="s">
        <v>455</v>
      </c>
      <c r="D101" s="256"/>
      <c r="E101" s="256"/>
      <c r="F101" s="256"/>
      <c r="G101" s="257"/>
      <c r="H101" s="226"/>
      <c r="I101" s="388" t="s">
        <v>444</v>
      </c>
      <c r="J101" s="389"/>
      <c r="K101" s="389"/>
      <c r="L101" s="389"/>
      <c r="M101" s="389"/>
      <c r="N101" s="389"/>
      <c r="O101" s="389"/>
      <c r="P101" s="390"/>
      <c r="Q101" s="15"/>
      <c r="R101" s="391"/>
      <c r="S101" s="392"/>
      <c r="T101" s="392"/>
      <c r="U101" s="392"/>
      <c r="V101" s="392"/>
      <c r="W101" s="392"/>
      <c r="X101" s="392"/>
      <c r="Y101" s="392"/>
      <c r="Z101" s="393"/>
    </row>
    <row r="102" spans="1:26" ht="19.5" customHeight="1" x14ac:dyDescent="0.2">
      <c r="B102" s="211" t="s">
        <v>82</v>
      </c>
      <c r="C102" s="255" t="s">
        <v>456</v>
      </c>
      <c r="D102" s="256"/>
      <c r="E102" s="256"/>
      <c r="F102" s="256"/>
      <c r="G102" s="257"/>
      <c r="H102" s="226"/>
      <c r="I102" s="388" t="s">
        <v>444</v>
      </c>
      <c r="J102" s="389"/>
      <c r="K102" s="389"/>
      <c r="L102" s="389"/>
      <c r="M102" s="389"/>
      <c r="N102" s="389"/>
      <c r="O102" s="389"/>
      <c r="P102" s="390"/>
      <c r="Q102" s="15"/>
      <c r="R102" s="391"/>
      <c r="S102" s="392"/>
      <c r="T102" s="392"/>
      <c r="U102" s="392"/>
      <c r="V102" s="392"/>
      <c r="W102" s="392"/>
      <c r="X102" s="392"/>
      <c r="Y102" s="392"/>
      <c r="Z102" s="393"/>
    </row>
    <row r="103" spans="1:26" ht="19.5" customHeight="1" x14ac:dyDescent="0.2">
      <c r="B103" s="211" t="s">
        <v>85</v>
      </c>
      <c r="C103" s="255" t="s">
        <v>457</v>
      </c>
      <c r="D103" s="256"/>
      <c r="E103" s="256"/>
      <c r="F103" s="256"/>
      <c r="G103" s="257"/>
      <c r="H103" s="226"/>
      <c r="I103" s="388" t="s">
        <v>458</v>
      </c>
      <c r="J103" s="389"/>
      <c r="K103" s="389"/>
      <c r="L103" s="389"/>
      <c r="M103" s="389"/>
      <c r="N103" s="389"/>
      <c r="O103" s="389"/>
      <c r="P103" s="390"/>
      <c r="Q103" s="15"/>
      <c r="R103" s="391"/>
      <c r="S103" s="392"/>
      <c r="T103" s="392"/>
      <c r="U103" s="392"/>
      <c r="V103" s="392"/>
      <c r="W103" s="392"/>
      <c r="X103" s="392"/>
      <c r="Y103" s="392"/>
      <c r="Z103" s="393"/>
    </row>
    <row r="104" spans="1:26" ht="72.75" customHeight="1" x14ac:dyDescent="0.2">
      <c r="B104" s="211" t="s">
        <v>178</v>
      </c>
      <c r="C104" s="411" t="s">
        <v>459</v>
      </c>
      <c r="D104" s="412"/>
      <c r="E104" s="412"/>
      <c r="F104" s="412"/>
      <c r="G104" s="413"/>
      <c r="H104" s="230"/>
      <c r="I104" s="255" t="s">
        <v>1893</v>
      </c>
      <c r="J104" s="256"/>
      <c r="K104" s="256"/>
      <c r="L104" s="256"/>
      <c r="M104" s="256"/>
      <c r="N104" s="256"/>
      <c r="O104" s="256"/>
      <c r="P104" s="257"/>
      <c r="Q104" s="15"/>
      <c r="R104" s="391"/>
      <c r="S104" s="392"/>
      <c r="T104" s="392"/>
      <c r="U104" s="392"/>
      <c r="V104" s="392"/>
      <c r="W104" s="392"/>
      <c r="X104" s="392"/>
      <c r="Y104" s="392"/>
      <c r="Z104" s="393"/>
    </row>
    <row r="105" spans="1:26" ht="103.5" customHeight="1" x14ac:dyDescent="0.2">
      <c r="B105" s="211" t="s">
        <v>460</v>
      </c>
      <c r="C105" s="411" t="s">
        <v>2055</v>
      </c>
      <c r="D105" s="412"/>
      <c r="E105" s="412"/>
      <c r="F105" s="412"/>
      <c r="G105" s="413"/>
      <c r="H105" s="49"/>
      <c r="I105" s="255" t="s">
        <v>1894</v>
      </c>
      <c r="J105" s="256"/>
      <c r="K105" s="256"/>
      <c r="L105" s="256"/>
      <c r="M105" s="256"/>
      <c r="N105" s="256"/>
      <c r="O105" s="256"/>
      <c r="P105" s="257"/>
      <c r="Q105" s="244"/>
      <c r="R105" s="391"/>
      <c r="S105" s="392"/>
      <c r="T105" s="392"/>
      <c r="U105" s="392"/>
      <c r="V105" s="392"/>
      <c r="W105" s="392"/>
      <c r="X105" s="392"/>
      <c r="Y105" s="392"/>
      <c r="Z105" s="393"/>
    </row>
    <row r="106" spans="1:26" ht="19.5" customHeight="1" x14ac:dyDescent="0.2">
      <c r="A106" s="25"/>
      <c r="B106" s="211" t="s">
        <v>55</v>
      </c>
      <c r="C106" s="411" t="s">
        <v>461</v>
      </c>
      <c r="D106" s="412"/>
      <c r="E106" s="412"/>
      <c r="F106" s="412"/>
      <c r="G106" s="413"/>
      <c r="H106" s="230"/>
      <c r="I106" s="388" t="s">
        <v>444</v>
      </c>
      <c r="J106" s="389"/>
      <c r="K106" s="389"/>
      <c r="L106" s="389"/>
      <c r="M106" s="389"/>
      <c r="N106" s="389"/>
      <c r="O106" s="389"/>
      <c r="P106" s="390"/>
      <c r="Q106" s="15"/>
      <c r="R106" s="391"/>
      <c r="S106" s="392"/>
      <c r="T106" s="392"/>
      <c r="U106" s="392"/>
      <c r="V106" s="392"/>
      <c r="W106" s="392"/>
      <c r="X106" s="392"/>
      <c r="Y106" s="392"/>
      <c r="Z106" s="393"/>
    </row>
    <row r="107" spans="1:26" ht="19.5" customHeight="1" x14ac:dyDescent="0.2">
      <c r="B107" s="211" t="s">
        <v>58</v>
      </c>
      <c r="C107" s="411" t="s">
        <v>462</v>
      </c>
      <c r="D107" s="412"/>
      <c r="E107" s="412"/>
      <c r="F107" s="412"/>
      <c r="G107" s="413"/>
      <c r="H107" s="230"/>
      <c r="I107" s="388" t="s">
        <v>444</v>
      </c>
      <c r="J107" s="389"/>
      <c r="K107" s="389"/>
      <c r="L107" s="389"/>
      <c r="M107" s="389"/>
      <c r="N107" s="389"/>
      <c r="O107" s="389"/>
      <c r="P107" s="390"/>
      <c r="Q107" s="15"/>
      <c r="R107" s="391"/>
      <c r="S107" s="392"/>
      <c r="T107" s="392"/>
      <c r="U107" s="392"/>
      <c r="V107" s="392"/>
      <c r="W107" s="392"/>
      <c r="X107" s="392"/>
      <c r="Y107" s="392"/>
      <c r="Z107" s="393"/>
    </row>
    <row r="108" spans="1:26" ht="19.5" customHeight="1" x14ac:dyDescent="0.2">
      <c r="B108" s="211" t="s">
        <v>59</v>
      </c>
      <c r="C108" s="411" t="s">
        <v>463</v>
      </c>
      <c r="D108" s="412"/>
      <c r="E108" s="412"/>
      <c r="F108" s="412"/>
      <c r="G108" s="413"/>
      <c r="H108" s="230"/>
      <c r="I108" s="388" t="s">
        <v>444</v>
      </c>
      <c r="J108" s="389"/>
      <c r="K108" s="389"/>
      <c r="L108" s="389"/>
      <c r="M108" s="389"/>
      <c r="N108" s="389"/>
      <c r="O108" s="389"/>
      <c r="P108" s="390"/>
      <c r="Q108" s="15"/>
      <c r="R108" s="391"/>
      <c r="S108" s="392"/>
      <c r="T108" s="392"/>
      <c r="U108" s="392"/>
      <c r="V108" s="392"/>
      <c r="W108" s="392"/>
      <c r="X108" s="392"/>
      <c r="Y108" s="392"/>
      <c r="Z108" s="393"/>
    </row>
    <row r="109" spans="1:26" ht="19.5" customHeight="1" x14ac:dyDescent="0.2">
      <c r="B109" s="211" t="s">
        <v>61</v>
      </c>
      <c r="C109" s="411" t="s">
        <v>464</v>
      </c>
      <c r="D109" s="412"/>
      <c r="E109" s="412"/>
      <c r="F109" s="412"/>
      <c r="G109" s="413"/>
      <c r="H109" s="230"/>
      <c r="I109" s="388" t="s">
        <v>465</v>
      </c>
      <c r="J109" s="389"/>
      <c r="K109" s="389"/>
      <c r="L109" s="389"/>
      <c r="M109" s="389"/>
      <c r="N109" s="389"/>
      <c r="O109" s="389"/>
      <c r="P109" s="390"/>
      <c r="Q109" s="15"/>
      <c r="R109" s="391"/>
      <c r="S109" s="392"/>
      <c r="T109" s="392"/>
      <c r="U109" s="392"/>
      <c r="V109" s="392"/>
      <c r="W109" s="392"/>
      <c r="X109" s="392"/>
      <c r="Y109" s="392"/>
      <c r="Z109" s="393"/>
    </row>
    <row r="110" spans="1:26" ht="72" customHeight="1" x14ac:dyDescent="0.2">
      <c r="B110" s="211" t="s">
        <v>63</v>
      </c>
      <c r="C110" s="411" t="s">
        <v>2056</v>
      </c>
      <c r="D110" s="412"/>
      <c r="E110" s="412"/>
      <c r="F110" s="412"/>
      <c r="G110" s="413"/>
      <c r="H110" s="230"/>
      <c r="I110" s="388" t="s">
        <v>2057</v>
      </c>
      <c r="J110" s="389"/>
      <c r="K110" s="389"/>
      <c r="L110" s="389"/>
      <c r="M110" s="389"/>
      <c r="N110" s="389"/>
      <c r="O110" s="389"/>
      <c r="P110" s="390"/>
      <c r="Q110" s="245"/>
      <c r="R110" s="391"/>
      <c r="S110" s="392"/>
      <c r="T110" s="392"/>
      <c r="U110" s="392"/>
      <c r="V110" s="392"/>
      <c r="W110" s="392"/>
      <c r="X110" s="392"/>
      <c r="Y110" s="392"/>
      <c r="Z110" s="393"/>
    </row>
    <row r="111" spans="1:26" ht="25.5" customHeight="1" x14ac:dyDescent="0.2">
      <c r="B111" s="262" t="s">
        <v>92</v>
      </c>
      <c r="C111" s="263"/>
      <c r="D111" s="263"/>
      <c r="E111" s="263"/>
      <c r="F111" s="263"/>
      <c r="G111" s="263"/>
      <c r="H111" s="263"/>
      <c r="I111" s="263"/>
      <c r="J111" s="263"/>
      <c r="K111" s="263"/>
      <c r="L111" s="263"/>
      <c r="M111" s="263"/>
      <c r="N111" s="263"/>
      <c r="O111" s="263"/>
      <c r="P111" s="264"/>
      <c r="Q111" s="229">
        <f>COUNTIF(Q87:Q110,"N/A")</f>
        <v>0</v>
      </c>
      <c r="R111" s="361"/>
      <c r="S111" s="362"/>
      <c r="T111" s="362"/>
      <c r="U111" s="362"/>
      <c r="V111" s="362"/>
      <c r="W111" s="362"/>
      <c r="X111" s="362"/>
      <c r="Y111" s="362"/>
      <c r="Z111" s="363"/>
    </row>
    <row r="112" spans="1:26" ht="25.5" customHeight="1" x14ac:dyDescent="0.2">
      <c r="B112" s="266" t="s">
        <v>812</v>
      </c>
      <c r="C112" s="266"/>
      <c r="D112" s="266"/>
      <c r="E112" s="266"/>
      <c r="F112" s="266"/>
      <c r="G112" s="266"/>
      <c r="H112" s="266"/>
      <c r="I112" s="266"/>
      <c r="J112" s="266"/>
      <c r="K112" s="266"/>
      <c r="L112" s="266"/>
      <c r="M112" s="266"/>
      <c r="N112" s="266"/>
      <c r="O112" s="266"/>
      <c r="P112" s="266"/>
      <c r="Q112" s="246">
        <f>COUNTIFS(H87:H110,"M",Q87:Q110,"N/A")</f>
        <v>0</v>
      </c>
      <c r="R112" s="361"/>
      <c r="S112" s="362"/>
      <c r="T112" s="362"/>
      <c r="U112" s="362"/>
      <c r="V112" s="362"/>
      <c r="W112" s="362"/>
      <c r="X112" s="362"/>
      <c r="Y112" s="362"/>
      <c r="Z112" s="363"/>
    </row>
    <row r="113" spans="2:26" ht="25.5" customHeight="1" x14ac:dyDescent="0.2">
      <c r="B113" s="266" t="s">
        <v>813</v>
      </c>
      <c r="C113" s="266"/>
      <c r="D113" s="266"/>
      <c r="E113" s="266"/>
      <c r="F113" s="266"/>
      <c r="G113" s="266"/>
      <c r="H113" s="266"/>
      <c r="I113" s="266"/>
      <c r="J113" s="266"/>
      <c r="K113" s="266"/>
      <c r="L113" s="266"/>
      <c r="M113" s="266"/>
      <c r="N113" s="266"/>
      <c r="O113" s="266"/>
      <c r="P113" s="266"/>
      <c r="Q113" s="246">
        <f>COUNTIFS(H87:H110,"M",Q87:Q110,"1")</f>
        <v>0</v>
      </c>
      <c r="R113" s="361"/>
      <c r="S113" s="362"/>
      <c r="T113" s="362"/>
      <c r="U113" s="362"/>
      <c r="V113" s="362"/>
      <c r="W113" s="362"/>
      <c r="X113" s="362"/>
      <c r="Y113" s="362"/>
      <c r="Z113" s="363"/>
    </row>
    <row r="114" spans="2:26" ht="24.95" customHeight="1" x14ac:dyDescent="0.2">
      <c r="B114" s="262" t="s">
        <v>93</v>
      </c>
      <c r="C114" s="263"/>
      <c r="D114" s="263"/>
      <c r="E114" s="263"/>
      <c r="F114" s="263"/>
      <c r="G114" s="263"/>
      <c r="H114" s="263"/>
      <c r="I114" s="263"/>
      <c r="J114" s="263"/>
      <c r="K114" s="263"/>
      <c r="L114" s="263"/>
      <c r="M114" s="263"/>
      <c r="N114" s="263"/>
      <c r="O114" s="263"/>
      <c r="P114" s="263"/>
      <c r="Q114" s="201">
        <f>SUM(Q87:Q110)</f>
        <v>0</v>
      </c>
      <c r="R114" s="361"/>
      <c r="S114" s="362"/>
      <c r="T114" s="362"/>
      <c r="U114" s="362"/>
      <c r="V114" s="362"/>
      <c r="W114" s="362"/>
      <c r="X114" s="362"/>
      <c r="Y114" s="362"/>
      <c r="Z114" s="363"/>
    </row>
    <row r="115" spans="2:26" ht="19.5" customHeight="1" x14ac:dyDescent="0.2">
      <c r="B115" s="216" t="s">
        <v>466</v>
      </c>
      <c r="C115" s="199" t="s">
        <v>382</v>
      </c>
      <c r="D115" s="124"/>
      <c r="E115" s="124"/>
      <c r="F115" s="124"/>
      <c r="G115" s="124"/>
      <c r="H115" s="124"/>
      <c r="I115" s="124"/>
      <c r="J115" s="124"/>
      <c r="K115" s="124"/>
      <c r="L115" s="124"/>
      <c r="M115" s="124"/>
      <c r="N115" s="124"/>
      <c r="O115" s="124"/>
      <c r="P115" s="124"/>
      <c r="Q115" s="246"/>
      <c r="R115" s="508"/>
      <c r="S115" s="509"/>
      <c r="T115" s="509"/>
      <c r="U115" s="509"/>
      <c r="V115" s="509"/>
      <c r="W115" s="509"/>
      <c r="X115" s="509"/>
      <c r="Y115" s="509"/>
      <c r="Z115" s="510"/>
    </row>
    <row r="116" spans="2:26" ht="103.5" customHeight="1" x14ac:dyDescent="0.2">
      <c r="B116" s="211" t="s">
        <v>467</v>
      </c>
      <c r="C116" s="255" t="s">
        <v>468</v>
      </c>
      <c r="D116" s="256"/>
      <c r="E116" s="256"/>
      <c r="F116" s="256"/>
      <c r="G116" s="257"/>
      <c r="H116" s="232" t="s">
        <v>57</v>
      </c>
      <c r="I116" s="388" t="s">
        <v>469</v>
      </c>
      <c r="J116" s="389"/>
      <c r="K116" s="389"/>
      <c r="L116" s="389"/>
      <c r="M116" s="389"/>
      <c r="N116" s="389"/>
      <c r="O116" s="389"/>
      <c r="P116" s="390"/>
      <c r="Q116" s="15"/>
      <c r="R116" s="391"/>
      <c r="S116" s="392"/>
      <c r="T116" s="392"/>
      <c r="U116" s="392"/>
      <c r="V116" s="392"/>
      <c r="W116" s="392"/>
      <c r="X116" s="392"/>
      <c r="Y116" s="392"/>
      <c r="Z116" s="393"/>
    </row>
    <row r="117" spans="2:26" ht="60" customHeight="1" x14ac:dyDescent="0.2">
      <c r="B117" s="211" t="s">
        <v>470</v>
      </c>
      <c r="C117" s="255" t="s">
        <v>471</v>
      </c>
      <c r="D117" s="256"/>
      <c r="E117" s="256"/>
      <c r="F117" s="256"/>
      <c r="G117" s="257"/>
      <c r="H117" s="226"/>
      <c r="I117" s="388" t="s">
        <v>472</v>
      </c>
      <c r="J117" s="389"/>
      <c r="K117" s="389"/>
      <c r="L117" s="389"/>
      <c r="M117" s="389"/>
      <c r="N117" s="389"/>
      <c r="O117" s="389"/>
      <c r="P117" s="390"/>
      <c r="Q117" s="245"/>
      <c r="R117" s="391"/>
      <c r="S117" s="392"/>
      <c r="T117" s="392"/>
      <c r="U117" s="392"/>
      <c r="V117" s="392"/>
      <c r="W117" s="392"/>
      <c r="X117" s="392"/>
      <c r="Y117" s="392"/>
      <c r="Z117" s="393"/>
    </row>
    <row r="118" spans="2:26" ht="25.5" customHeight="1" x14ac:dyDescent="0.2">
      <c r="B118" s="262" t="s">
        <v>92</v>
      </c>
      <c r="C118" s="263"/>
      <c r="D118" s="263"/>
      <c r="E118" s="263"/>
      <c r="F118" s="263"/>
      <c r="G118" s="263"/>
      <c r="H118" s="263"/>
      <c r="I118" s="263"/>
      <c r="J118" s="263"/>
      <c r="K118" s="263"/>
      <c r="L118" s="263"/>
      <c r="M118" s="263"/>
      <c r="N118" s="263"/>
      <c r="O118" s="263"/>
      <c r="P118" s="264"/>
      <c r="Q118" s="229">
        <f>COUNTIF(Q116:Q117,"N/A")</f>
        <v>0</v>
      </c>
      <c r="R118" s="361"/>
      <c r="S118" s="362"/>
      <c r="T118" s="362"/>
      <c r="U118" s="362"/>
      <c r="V118" s="362"/>
      <c r="W118" s="362"/>
      <c r="X118" s="362"/>
      <c r="Y118" s="362"/>
      <c r="Z118" s="363"/>
    </row>
    <row r="119" spans="2:26" ht="25.5" customHeight="1" x14ac:dyDescent="0.2">
      <c r="B119" s="266" t="s">
        <v>812</v>
      </c>
      <c r="C119" s="266"/>
      <c r="D119" s="266"/>
      <c r="E119" s="266"/>
      <c r="F119" s="266"/>
      <c r="G119" s="266"/>
      <c r="H119" s="266"/>
      <c r="I119" s="266"/>
      <c r="J119" s="266"/>
      <c r="K119" s="266"/>
      <c r="L119" s="266"/>
      <c r="M119" s="266"/>
      <c r="N119" s="266"/>
      <c r="O119" s="266"/>
      <c r="P119" s="266"/>
      <c r="Q119" s="246">
        <f>COUNTIFS(H116:H117,"M",Q116:Q117,"N/A")</f>
        <v>0</v>
      </c>
      <c r="R119" s="361"/>
      <c r="S119" s="362"/>
      <c r="T119" s="362"/>
      <c r="U119" s="362"/>
      <c r="V119" s="362"/>
      <c r="W119" s="362"/>
      <c r="X119" s="362"/>
      <c r="Y119" s="362"/>
      <c r="Z119" s="363"/>
    </row>
    <row r="120" spans="2:26" ht="25.5" customHeight="1" x14ac:dyDescent="0.2">
      <c r="B120" s="266" t="s">
        <v>813</v>
      </c>
      <c r="C120" s="266"/>
      <c r="D120" s="266"/>
      <c r="E120" s="266"/>
      <c r="F120" s="266"/>
      <c r="G120" s="266"/>
      <c r="H120" s="266"/>
      <c r="I120" s="266"/>
      <c r="J120" s="266"/>
      <c r="K120" s="266"/>
      <c r="L120" s="266"/>
      <c r="M120" s="266"/>
      <c r="N120" s="266"/>
      <c r="O120" s="266"/>
      <c r="P120" s="266"/>
      <c r="Q120" s="246">
        <f>COUNTIFS(H116:H117,"M",Q116:Q117,"1")</f>
        <v>0</v>
      </c>
      <c r="R120" s="361"/>
      <c r="S120" s="362"/>
      <c r="T120" s="362"/>
      <c r="U120" s="362"/>
      <c r="V120" s="362"/>
      <c r="W120" s="362"/>
      <c r="X120" s="362"/>
      <c r="Y120" s="362"/>
      <c r="Z120" s="363"/>
    </row>
    <row r="121" spans="2:26" ht="24.95" customHeight="1" x14ac:dyDescent="0.2">
      <c r="B121" s="262" t="s">
        <v>93</v>
      </c>
      <c r="C121" s="263"/>
      <c r="D121" s="263"/>
      <c r="E121" s="263"/>
      <c r="F121" s="263"/>
      <c r="G121" s="263"/>
      <c r="H121" s="263"/>
      <c r="I121" s="263"/>
      <c r="J121" s="263"/>
      <c r="K121" s="263"/>
      <c r="L121" s="263"/>
      <c r="M121" s="263"/>
      <c r="N121" s="263"/>
      <c r="O121" s="263"/>
      <c r="P121" s="263"/>
      <c r="Q121" s="201">
        <f>SUM(Q116:Q117)</f>
        <v>0</v>
      </c>
      <c r="R121" s="361"/>
      <c r="S121" s="362"/>
      <c r="T121" s="362"/>
      <c r="U121" s="362"/>
      <c r="V121" s="362"/>
      <c r="W121" s="362"/>
      <c r="X121" s="362"/>
      <c r="Y121" s="362"/>
      <c r="Z121" s="363"/>
    </row>
    <row r="122" spans="2:26" ht="19.5" customHeight="1" x14ac:dyDescent="0.2">
      <c r="B122" s="216" t="s">
        <v>473</v>
      </c>
      <c r="C122" s="414" t="s">
        <v>2058</v>
      </c>
      <c r="D122" s="415"/>
      <c r="E122" s="415"/>
      <c r="F122" s="415"/>
      <c r="G122" s="415"/>
      <c r="H122" s="415"/>
      <c r="I122" s="415"/>
      <c r="J122" s="415"/>
      <c r="K122" s="415"/>
      <c r="L122" s="415"/>
      <c r="M122" s="415"/>
      <c r="N122" s="415"/>
      <c r="O122" s="415"/>
      <c r="P122" s="416"/>
      <c r="Q122" s="200"/>
      <c r="R122" s="508"/>
      <c r="S122" s="509"/>
      <c r="T122" s="509"/>
      <c r="U122" s="509"/>
      <c r="V122" s="509"/>
      <c r="W122" s="509"/>
      <c r="X122" s="509"/>
      <c r="Y122" s="509"/>
      <c r="Z122" s="510"/>
    </row>
    <row r="123" spans="2:26" ht="29.25" customHeight="1" x14ac:dyDescent="0.2">
      <c r="B123" s="211" t="s">
        <v>474</v>
      </c>
      <c r="C123" s="255" t="s">
        <v>475</v>
      </c>
      <c r="D123" s="256"/>
      <c r="E123" s="256"/>
      <c r="F123" s="256"/>
      <c r="G123" s="257"/>
      <c r="H123" s="226"/>
      <c r="I123" s="255" t="s">
        <v>476</v>
      </c>
      <c r="J123" s="256"/>
      <c r="K123" s="256"/>
      <c r="L123" s="256"/>
      <c r="M123" s="256"/>
      <c r="N123" s="256"/>
      <c r="O123" s="256"/>
      <c r="P123" s="257"/>
      <c r="Q123" s="15"/>
      <c r="R123" s="391"/>
      <c r="S123" s="392"/>
      <c r="T123" s="392"/>
      <c r="U123" s="392"/>
      <c r="V123" s="392"/>
      <c r="W123" s="392"/>
      <c r="X123" s="392"/>
      <c r="Y123" s="392"/>
      <c r="Z123" s="393"/>
    </row>
    <row r="124" spans="2:26" ht="60.75" customHeight="1" x14ac:dyDescent="0.2">
      <c r="B124" s="211" t="s">
        <v>477</v>
      </c>
      <c r="C124" s="255" t="s">
        <v>2059</v>
      </c>
      <c r="D124" s="256"/>
      <c r="E124" s="256"/>
      <c r="F124" s="256"/>
      <c r="G124" s="257"/>
      <c r="H124" s="226"/>
      <c r="I124" s="388" t="s">
        <v>478</v>
      </c>
      <c r="J124" s="389"/>
      <c r="K124" s="389"/>
      <c r="L124" s="389"/>
      <c r="M124" s="389"/>
      <c r="N124" s="389"/>
      <c r="O124" s="389"/>
      <c r="P124" s="390"/>
      <c r="Q124" s="15"/>
      <c r="R124" s="391"/>
      <c r="S124" s="392"/>
      <c r="T124" s="392"/>
      <c r="U124" s="392"/>
      <c r="V124" s="392"/>
      <c r="W124" s="392"/>
      <c r="X124" s="392"/>
      <c r="Y124" s="392"/>
      <c r="Z124" s="393"/>
    </row>
    <row r="125" spans="2:26" ht="30" customHeight="1" x14ac:dyDescent="0.2">
      <c r="B125" s="211" t="s">
        <v>479</v>
      </c>
      <c r="C125" s="255" t="s">
        <v>480</v>
      </c>
      <c r="D125" s="256"/>
      <c r="E125" s="256"/>
      <c r="F125" s="256"/>
      <c r="G125" s="257"/>
      <c r="H125" s="234"/>
      <c r="I125" s="388" t="s">
        <v>1896</v>
      </c>
      <c r="J125" s="389"/>
      <c r="K125" s="389"/>
      <c r="L125" s="389"/>
      <c r="M125" s="389"/>
      <c r="N125" s="389"/>
      <c r="O125" s="389"/>
      <c r="P125" s="390"/>
      <c r="Q125" s="244"/>
      <c r="R125" s="391"/>
      <c r="S125" s="392"/>
      <c r="T125" s="392"/>
      <c r="U125" s="392"/>
      <c r="V125" s="392"/>
      <c r="W125" s="392"/>
      <c r="X125" s="392"/>
      <c r="Y125" s="392"/>
      <c r="Z125" s="393"/>
    </row>
    <row r="126" spans="2:26" ht="45" customHeight="1" x14ac:dyDescent="0.2">
      <c r="B126" s="211" t="s">
        <v>55</v>
      </c>
      <c r="C126" s="255" t="s">
        <v>481</v>
      </c>
      <c r="D126" s="256"/>
      <c r="E126" s="256"/>
      <c r="F126" s="256"/>
      <c r="G126" s="257"/>
      <c r="H126" s="232" t="s">
        <v>57</v>
      </c>
      <c r="I126" s="388" t="s">
        <v>482</v>
      </c>
      <c r="J126" s="389"/>
      <c r="K126" s="389"/>
      <c r="L126" s="389"/>
      <c r="M126" s="389"/>
      <c r="N126" s="389"/>
      <c r="O126" s="389"/>
      <c r="P126" s="390"/>
      <c r="Q126" s="15"/>
      <c r="R126" s="391"/>
      <c r="S126" s="392"/>
      <c r="T126" s="392"/>
      <c r="U126" s="392"/>
      <c r="V126" s="392"/>
      <c r="W126" s="392"/>
      <c r="X126" s="392"/>
      <c r="Y126" s="392"/>
      <c r="Z126" s="393"/>
    </row>
    <row r="127" spans="2:26" ht="45" customHeight="1" x14ac:dyDescent="0.2">
      <c r="B127" s="211" t="s">
        <v>58</v>
      </c>
      <c r="C127" s="255" t="s">
        <v>483</v>
      </c>
      <c r="D127" s="256"/>
      <c r="E127" s="256"/>
      <c r="F127" s="256"/>
      <c r="G127" s="257"/>
      <c r="H127" s="232" t="s">
        <v>57</v>
      </c>
      <c r="I127" s="388" t="s">
        <v>484</v>
      </c>
      <c r="J127" s="389"/>
      <c r="K127" s="389"/>
      <c r="L127" s="389"/>
      <c r="M127" s="389"/>
      <c r="N127" s="389"/>
      <c r="O127" s="389"/>
      <c r="P127" s="390"/>
      <c r="Q127" s="15"/>
      <c r="R127" s="391"/>
      <c r="S127" s="392"/>
      <c r="T127" s="392"/>
      <c r="U127" s="392"/>
      <c r="V127" s="392"/>
      <c r="W127" s="392"/>
      <c r="X127" s="392"/>
      <c r="Y127" s="392"/>
      <c r="Z127" s="393"/>
    </row>
    <row r="128" spans="2:26" ht="45" customHeight="1" x14ac:dyDescent="0.2">
      <c r="B128" s="211" t="s">
        <v>59</v>
      </c>
      <c r="C128" s="255" t="s">
        <v>485</v>
      </c>
      <c r="D128" s="256"/>
      <c r="E128" s="256"/>
      <c r="F128" s="256"/>
      <c r="G128" s="257"/>
      <c r="H128" s="232" t="s">
        <v>57</v>
      </c>
      <c r="I128" s="255" t="s">
        <v>486</v>
      </c>
      <c r="J128" s="256"/>
      <c r="K128" s="256"/>
      <c r="L128" s="256"/>
      <c r="M128" s="256"/>
      <c r="N128" s="256"/>
      <c r="O128" s="256"/>
      <c r="P128" s="257"/>
      <c r="Q128" s="15"/>
      <c r="R128" s="391"/>
      <c r="S128" s="392"/>
      <c r="T128" s="392"/>
      <c r="U128" s="392"/>
      <c r="V128" s="392"/>
      <c r="W128" s="392"/>
      <c r="X128" s="392"/>
      <c r="Y128" s="392"/>
      <c r="Z128" s="393"/>
    </row>
    <row r="129" spans="2:26" ht="30" customHeight="1" x14ac:dyDescent="0.2">
      <c r="B129" s="211" t="s">
        <v>61</v>
      </c>
      <c r="C129" s="255" t="s">
        <v>487</v>
      </c>
      <c r="D129" s="256"/>
      <c r="E129" s="256"/>
      <c r="F129" s="256"/>
      <c r="G129" s="257"/>
      <c r="H129" s="232" t="s">
        <v>57</v>
      </c>
      <c r="I129" s="388" t="s">
        <v>488</v>
      </c>
      <c r="J129" s="389"/>
      <c r="K129" s="389"/>
      <c r="L129" s="389"/>
      <c r="M129" s="389"/>
      <c r="N129" s="389"/>
      <c r="O129" s="389"/>
      <c r="P129" s="390"/>
      <c r="Q129" s="15"/>
      <c r="R129" s="391"/>
      <c r="S129" s="392"/>
      <c r="T129" s="392"/>
      <c r="U129" s="392"/>
      <c r="V129" s="392"/>
      <c r="W129" s="392"/>
      <c r="X129" s="392"/>
      <c r="Y129" s="392"/>
      <c r="Z129" s="393"/>
    </row>
    <row r="130" spans="2:26" ht="30" customHeight="1" x14ac:dyDescent="0.2">
      <c r="B130" s="211" t="s">
        <v>63</v>
      </c>
      <c r="C130" s="255" t="s">
        <v>489</v>
      </c>
      <c r="D130" s="256"/>
      <c r="E130" s="256"/>
      <c r="F130" s="256"/>
      <c r="G130" s="257"/>
      <c r="H130" s="232"/>
      <c r="I130" s="388" t="s">
        <v>1897</v>
      </c>
      <c r="J130" s="389"/>
      <c r="K130" s="389"/>
      <c r="L130" s="389"/>
      <c r="M130" s="389"/>
      <c r="N130" s="389"/>
      <c r="O130" s="389"/>
      <c r="P130" s="390"/>
      <c r="Q130" s="15"/>
      <c r="R130" s="391"/>
      <c r="S130" s="392"/>
      <c r="T130" s="392"/>
      <c r="U130" s="392"/>
      <c r="V130" s="392"/>
      <c r="W130" s="392"/>
      <c r="X130" s="392"/>
      <c r="Y130" s="392"/>
      <c r="Z130" s="393"/>
    </row>
    <row r="131" spans="2:26" ht="46.5" customHeight="1" x14ac:dyDescent="0.2">
      <c r="B131" s="211" t="s">
        <v>65</v>
      </c>
      <c r="C131" s="411" t="s">
        <v>490</v>
      </c>
      <c r="D131" s="412"/>
      <c r="E131" s="412"/>
      <c r="F131" s="412"/>
      <c r="G131" s="413"/>
      <c r="H131" s="190" t="s">
        <v>57</v>
      </c>
      <c r="I131" s="388" t="s">
        <v>2836</v>
      </c>
      <c r="J131" s="389"/>
      <c r="K131" s="389"/>
      <c r="L131" s="389"/>
      <c r="M131" s="389"/>
      <c r="N131" s="389"/>
      <c r="O131" s="389"/>
      <c r="P131" s="390"/>
      <c r="Q131" s="15"/>
      <c r="R131" s="391"/>
      <c r="S131" s="392"/>
      <c r="T131" s="392"/>
      <c r="U131" s="392"/>
      <c r="V131" s="392"/>
      <c r="W131" s="392"/>
      <c r="X131" s="392"/>
      <c r="Y131" s="392"/>
      <c r="Z131" s="393"/>
    </row>
    <row r="132" spans="2:26" ht="45" customHeight="1" x14ac:dyDescent="0.2">
      <c r="B132" s="211" t="s">
        <v>68</v>
      </c>
      <c r="C132" s="411" t="s">
        <v>491</v>
      </c>
      <c r="D132" s="412"/>
      <c r="E132" s="412"/>
      <c r="F132" s="412"/>
      <c r="G132" s="413"/>
      <c r="H132" s="190" t="s">
        <v>57</v>
      </c>
      <c r="I132" s="388" t="s">
        <v>2934</v>
      </c>
      <c r="J132" s="389"/>
      <c r="K132" s="389"/>
      <c r="L132" s="389"/>
      <c r="M132" s="389"/>
      <c r="N132" s="389"/>
      <c r="O132" s="389"/>
      <c r="P132" s="390"/>
      <c r="Q132" s="15"/>
      <c r="R132" s="391"/>
      <c r="S132" s="392"/>
      <c r="T132" s="392"/>
      <c r="U132" s="392"/>
      <c r="V132" s="392"/>
      <c r="W132" s="392"/>
      <c r="X132" s="392"/>
      <c r="Y132" s="392"/>
      <c r="Z132" s="393"/>
    </row>
    <row r="133" spans="2:26" ht="19.5" customHeight="1" x14ac:dyDescent="0.2">
      <c r="B133" s="211" t="s">
        <v>71</v>
      </c>
      <c r="C133" s="411" t="s">
        <v>492</v>
      </c>
      <c r="D133" s="412"/>
      <c r="E133" s="412"/>
      <c r="F133" s="412"/>
      <c r="G133" s="413"/>
      <c r="H133" s="190" t="s">
        <v>57</v>
      </c>
      <c r="I133" s="388" t="s">
        <v>2935</v>
      </c>
      <c r="J133" s="389"/>
      <c r="K133" s="389"/>
      <c r="L133" s="389"/>
      <c r="M133" s="389"/>
      <c r="N133" s="389"/>
      <c r="O133" s="389"/>
      <c r="P133" s="390"/>
      <c r="Q133" s="15"/>
      <c r="R133" s="391"/>
      <c r="S133" s="392"/>
      <c r="T133" s="392"/>
      <c r="U133" s="392"/>
      <c r="V133" s="392"/>
      <c r="W133" s="392"/>
      <c r="X133" s="392"/>
      <c r="Y133" s="392"/>
      <c r="Z133" s="393"/>
    </row>
    <row r="134" spans="2:26" ht="30" customHeight="1" x14ac:dyDescent="0.2">
      <c r="B134" s="211" t="s">
        <v>74</v>
      </c>
      <c r="C134" s="411" t="s">
        <v>493</v>
      </c>
      <c r="D134" s="412"/>
      <c r="E134" s="412"/>
      <c r="F134" s="412"/>
      <c r="G134" s="413"/>
      <c r="H134" s="190" t="s">
        <v>57</v>
      </c>
      <c r="I134" s="388" t="s">
        <v>494</v>
      </c>
      <c r="J134" s="389"/>
      <c r="K134" s="389"/>
      <c r="L134" s="389"/>
      <c r="M134" s="389"/>
      <c r="N134" s="389"/>
      <c r="O134" s="389"/>
      <c r="P134" s="390"/>
      <c r="Q134" s="245"/>
      <c r="R134" s="391"/>
      <c r="S134" s="392"/>
      <c r="T134" s="392"/>
      <c r="U134" s="392"/>
      <c r="V134" s="392"/>
      <c r="W134" s="392"/>
      <c r="X134" s="392"/>
      <c r="Y134" s="392"/>
      <c r="Z134" s="393"/>
    </row>
    <row r="135" spans="2:26" ht="25.5" customHeight="1" x14ac:dyDescent="0.2">
      <c r="B135" s="262" t="s">
        <v>92</v>
      </c>
      <c r="C135" s="263"/>
      <c r="D135" s="263"/>
      <c r="E135" s="263"/>
      <c r="F135" s="263"/>
      <c r="G135" s="263"/>
      <c r="H135" s="263"/>
      <c r="I135" s="263"/>
      <c r="J135" s="263"/>
      <c r="K135" s="263"/>
      <c r="L135" s="263"/>
      <c r="M135" s="263"/>
      <c r="N135" s="263"/>
      <c r="O135" s="263"/>
      <c r="P135" s="264"/>
      <c r="Q135" s="229">
        <f>COUNTIF(Q123:Q134,"N/A")</f>
        <v>0</v>
      </c>
      <c r="R135" s="361"/>
      <c r="S135" s="362"/>
      <c r="T135" s="362"/>
      <c r="U135" s="362"/>
      <c r="V135" s="362"/>
      <c r="W135" s="362"/>
      <c r="X135" s="362"/>
      <c r="Y135" s="362"/>
      <c r="Z135" s="363"/>
    </row>
    <row r="136" spans="2:26" ht="25.5" customHeight="1" x14ac:dyDescent="0.2">
      <c r="B136" s="262" t="s">
        <v>812</v>
      </c>
      <c r="C136" s="263"/>
      <c r="D136" s="263"/>
      <c r="E136" s="263"/>
      <c r="F136" s="263"/>
      <c r="G136" s="263"/>
      <c r="H136" s="263"/>
      <c r="I136" s="263"/>
      <c r="J136" s="263"/>
      <c r="K136" s="263"/>
      <c r="L136" s="263"/>
      <c r="M136" s="263"/>
      <c r="N136" s="263"/>
      <c r="O136" s="263"/>
      <c r="P136" s="264"/>
      <c r="Q136" s="246">
        <f>COUNTIFS(H123:H134,"M",Q123:Q134,"N/A")</f>
        <v>0</v>
      </c>
      <c r="R136" s="361"/>
      <c r="S136" s="362"/>
      <c r="T136" s="362"/>
      <c r="U136" s="362"/>
      <c r="V136" s="362"/>
      <c r="W136" s="362"/>
      <c r="X136" s="362"/>
      <c r="Y136" s="362"/>
      <c r="Z136" s="363"/>
    </row>
    <row r="137" spans="2:26" ht="25.5" customHeight="1" x14ac:dyDescent="0.2">
      <c r="B137" s="262" t="s">
        <v>813</v>
      </c>
      <c r="C137" s="263"/>
      <c r="D137" s="263"/>
      <c r="E137" s="263"/>
      <c r="F137" s="263"/>
      <c r="G137" s="263"/>
      <c r="H137" s="263"/>
      <c r="I137" s="263"/>
      <c r="J137" s="263"/>
      <c r="K137" s="263"/>
      <c r="L137" s="263"/>
      <c r="M137" s="263"/>
      <c r="N137" s="263"/>
      <c r="O137" s="263"/>
      <c r="P137" s="264"/>
      <c r="Q137" s="246">
        <f>COUNTIFS(H123:H134,"M",Q123:Q134,"1")</f>
        <v>0</v>
      </c>
      <c r="R137" s="361"/>
      <c r="S137" s="362"/>
      <c r="T137" s="362"/>
      <c r="U137" s="362"/>
      <c r="V137" s="362"/>
      <c r="W137" s="362"/>
      <c r="X137" s="362"/>
      <c r="Y137" s="362"/>
      <c r="Z137" s="363"/>
    </row>
    <row r="138" spans="2:26" ht="26.25" customHeight="1" x14ac:dyDescent="0.2">
      <c r="B138" s="262" t="s">
        <v>93</v>
      </c>
      <c r="C138" s="263"/>
      <c r="D138" s="263"/>
      <c r="E138" s="263"/>
      <c r="F138" s="263"/>
      <c r="G138" s="263"/>
      <c r="H138" s="263"/>
      <c r="I138" s="263"/>
      <c r="J138" s="263"/>
      <c r="K138" s="263"/>
      <c r="L138" s="263"/>
      <c r="M138" s="263"/>
      <c r="N138" s="263"/>
      <c r="O138" s="263"/>
      <c r="P138" s="512"/>
      <c r="Q138" s="201">
        <f>SUM(Q123:Q134)</f>
        <v>0</v>
      </c>
      <c r="R138" s="361"/>
      <c r="S138" s="362"/>
      <c r="T138" s="362"/>
      <c r="U138" s="362"/>
      <c r="V138" s="362"/>
      <c r="W138" s="362"/>
      <c r="X138" s="362"/>
      <c r="Y138" s="362"/>
      <c r="Z138" s="363"/>
    </row>
    <row r="139" spans="2:26" ht="19.5" customHeight="1" x14ac:dyDescent="0.2">
      <c r="B139" s="9">
        <v>5</v>
      </c>
      <c r="C139" s="414" t="s">
        <v>495</v>
      </c>
      <c r="D139" s="415"/>
      <c r="E139" s="415"/>
      <c r="F139" s="415"/>
      <c r="G139" s="415"/>
      <c r="H139" s="415"/>
      <c r="I139" s="415"/>
      <c r="J139" s="415"/>
      <c r="K139" s="415"/>
      <c r="L139" s="415"/>
      <c r="M139" s="415"/>
      <c r="N139" s="415"/>
      <c r="O139" s="415"/>
      <c r="P139" s="416"/>
      <c r="Q139" s="200"/>
      <c r="R139" s="508"/>
      <c r="S139" s="509"/>
      <c r="T139" s="509"/>
      <c r="U139" s="509"/>
      <c r="V139" s="509"/>
      <c r="W139" s="509"/>
      <c r="X139" s="509"/>
      <c r="Y139" s="509"/>
      <c r="Z139" s="510"/>
    </row>
    <row r="140" spans="2:26" ht="33.75" customHeight="1" x14ac:dyDescent="0.2">
      <c r="B140" s="243"/>
      <c r="C140" s="513"/>
      <c r="D140" s="514"/>
      <c r="E140" s="514"/>
      <c r="F140" s="514"/>
      <c r="G140" s="515"/>
      <c r="H140" s="237"/>
      <c r="I140" s="516" t="s">
        <v>496</v>
      </c>
      <c r="J140" s="517"/>
      <c r="K140" s="517"/>
      <c r="L140" s="517"/>
      <c r="M140" s="517"/>
      <c r="N140" s="517"/>
      <c r="O140" s="517"/>
      <c r="P140" s="518"/>
      <c r="Q140" s="244"/>
      <c r="R140" s="391"/>
      <c r="S140" s="392"/>
      <c r="T140" s="392"/>
      <c r="U140" s="392"/>
      <c r="V140" s="392"/>
      <c r="W140" s="392"/>
      <c r="X140" s="392"/>
      <c r="Y140" s="392"/>
      <c r="Z140" s="393"/>
    </row>
    <row r="141" spans="2:26" ht="19.5" customHeight="1" x14ac:dyDescent="0.2">
      <c r="B141" s="216" t="s">
        <v>497</v>
      </c>
      <c r="C141" s="414" t="s">
        <v>384</v>
      </c>
      <c r="D141" s="415"/>
      <c r="E141" s="415"/>
      <c r="F141" s="415"/>
      <c r="G141" s="415"/>
      <c r="H141" s="415"/>
      <c r="I141" s="415"/>
      <c r="J141" s="415"/>
      <c r="K141" s="415"/>
      <c r="L141" s="415"/>
      <c r="M141" s="415"/>
      <c r="N141" s="415"/>
      <c r="O141" s="415"/>
      <c r="P141" s="416"/>
      <c r="Q141" s="200"/>
      <c r="R141" s="508"/>
      <c r="S141" s="509"/>
      <c r="T141" s="509"/>
      <c r="U141" s="509"/>
      <c r="V141" s="509"/>
      <c r="W141" s="509"/>
      <c r="X141" s="509"/>
      <c r="Y141" s="509"/>
      <c r="Z141" s="510"/>
    </row>
    <row r="142" spans="2:26" ht="61.5" customHeight="1" x14ac:dyDescent="0.2">
      <c r="B142" s="211" t="s">
        <v>498</v>
      </c>
      <c r="C142" s="255" t="s">
        <v>499</v>
      </c>
      <c r="D142" s="256"/>
      <c r="E142" s="256"/>
      <c r="F142" s="256"/>
      <c r="G142" s="257"/>
      <c r="H142" s="226"/>
      <c r="I142" s="388" t="s">
        <v>500</v>
      </c>
      <c r="J142" s="389"/>
      <c r="K142" s="389"/>
      <c r="L142" s="389"/>
      <c r="M142" s="389"/>
      <c r="N142" s="389"/>
      <c r="O142" s="389"/>
      <c r="P142" s="390"/>
      <c r="Q142" s="15"/>
      <c r="R142" s="391"/>
      <c r="S142" s="392"/>
      <c r="T142" s="392"/>
      <c r="U142" s="392"/>
      <c r="V142" s="392"/>
      <c r="W142" s="392"/>
      <c r="X142" s="392"/>
      <c r="Y142" s="392"/>
      <c r="Z142" s="393"/>
    </row>
    <row r="143" spans="2:26" ht="30" customHeight="1" x14ac:dyDescent="0.2">
      <c r="B143" s="211" t="s">
        <v>501</v>
      </c>
      <c r="C143" s="255" t="s">
        <v>502</v>
      </c>
      <c r="D143" s="256"/>
      <c r="E143" s="256"/>
      <c r="F143" s="256"/>
      <c r="G143" s="257"/>
      <c r="H143" s="226"/>
      <c r="I143" s="388" t="s">
        <v>503</v>
      </c>
      <c r="J143" s="389"/>
      <c r="K143" s="389"/>
      <c r="L143" s="389"/>
      <c r="M143" s="389"/>
      <c r="N143" s="389"/>
      <c r="O143" s="389"/>
      <c r="P143" s="390"/>
      <c r="Q143" s="245"/>
      <c r="R143" s="391"/>
      <c r="S143" s="392"/>
      <c r="T143" s="392"/>
      <c r="U143" s="392"/>
      <c r="V143" s="392"/>
      <c r="W143" s="392"/>
      <c r="X143" s="392"/>
      <c r="Y143" s="392"/>
      <c r="Z143" s="393"/>
    </row>
    <row r="144" spans="2:26" ht="25.5" customHeight="1" x14ac:dyDescent="0.2">
      <c r="B144" s="262" t="s">
        <v>92</v>
      </c>
      <c r="C144" s="263"/>
      <c r="D144" s="263"/>
      <c r="E144" s="263"/>
      <c r="F144" s="263"/>
      <c r="G144" s="263"/>
      <c r="H144" s="263"/>
      <c r="I144" s="263"/>
      <c r="J144" s="263"/>
      <c r="K144" s="263"/>
      <c r="L144" s="263"/>
      <c r="M144" s="263"/>
      <c r="N144" s="263"/>
      <c r="O144" s="263"/>
      <c r="P144" s="264"/>
      <c r="Q144" s="229">
        <f>COUNTIF(Q142:Q143,"N/A")</f>
        <v>0</v>
      </c>
      <c r="R144" s="361"/>
      <c r="S144" s="362"/>
      <c r="T144" s="362"/>
      <c r="U144" s="362"/>
      <c r="V144" s="362"/>
      <c r="W144" s="362"/>
      <c r="X144" s="362"/>
      <c r="Y144" s="362"/>
      <c r="Z144" s="363"/>
    </row>
    <row r="145" spans="2:26" ht="25.5" customHeight="1" x14ac:dyDescent="0.2">
      <c r="B145" s="266" t="s">
        <v>812</v>
      </c>
      <c r="C145" s="266"/>
      <c r="D145" s="266"/>
      <c r="E145" s="266"/>
      <c r="F145" s="266"/>
      <c r="G145" s="266"/>
      <c r="H145" s="266"/>
      <c r="I145" s="266"/>
      <c r="J145" s="266"/>
      <c r="K145" s="266"/>
      <c r="L145" s="266"/>
      <c r="M145" s="266"/>
      <c r="N145" s="266"/>
      <c r="O145" s="266"/>
      <c r="P145" s="266"/>
      <c r="Q145" s="246">
        <f>COUNTIFS(H142:H143,"M",Q142:Q143,"N/A")</f>
        <v>0</v>
      </c>
      <c r="R145" s="361"/>
      <c r="S145" s="362"/>
      <c r="T145" s="362"/>
      <c r="U145" s="362"/>
      <c r="V145" s="362"/>
      <c r="W145" s="362"/>
      <c r="X145" s="362"/>
      <c r="Y145" s="362"/>
      <c r="Z145" s="363"/>
    </row>
    <row r="146" spans="2:26" ht="25.5" customHeight="1" x14ac:dyDescent="0.2">
      <c r="B146" s="266" t="s">
        <v>813</v>
      </c>
      <c r="C146" s="266"/>
      <c r="D146" s="266"/>
      <c r="E146" s="266"/>
      <c r="F146" s="266"/>
      <c r="G146" s="266"/>
      <c r="H146" s="266"/>
      <c r="I146" s="266"/>
      <c r="J146" s="266"/>
      <c r="K146" s="266"/>
      <c r="L146" s="266"/>
      <c r="M146" s="266"/>
      <c r="N146" s="266"/>
      <c r="O146" s="266"/>
      <c r="P146" s="266"/>
      <c r="Q146" s="246">
        <f>COUNTIFS(H142:H143,"M",Q142:Q143,"1")</f>
        <v>0</v>
      </c>
      <c r="R146" s="361"/>
      <c r="S146" s="362"/>
      <c r="T146" s="362"/>
      <c r="U146" s="362"/>
      <c r="V146" s="362"/>
      <c r="W146" s="362"/>
      <c r="X146" s="362"/>
      <c r="Y146" s="362"/>
      <c r="Z146" s="363"/>
    </row>
    <row r="147" spans="2:26" ht="25.5" customHeight="1" x14ac:dyDescent="0.2">
      <c r="B147" s="262" t="s">
        <v>93</v>
      </c>
      <c r="C147" s="263"/>
      <c r="D147" s="263"/>
      <c r="E147" s="263"/>
      <c r="F147" s="263"/>
      <c r="G147" s="263"/>
      <c r="H147" s="263"/>
      <c r="I147" s="263"/>
      <c r="J147" s="263"/>
      <c r="K147" s="263"/>
      <c r="L147" s="263"/>
      <c r="M147" s="263"/>
      <c r="N147" s="263"/>
      <c r="O147" s="263"/>
      <c r="P147" s="263"/>
      <c r="Q147" s="201">
        <f>SUM(Q142:Q143)</f>
        <v>0</v>
      </c>
      <c r="R147" s="361"/>
      <c r="S147" s="362"/>
      <c r="T147" s="362"/>
      <c r="U147" s="362"/>
      <c r="V147" s="362"/>
      <c r="W147" s="362"/>
      <c r="X147" s="362"/>
      <c r="Y147" s="362"/>
      <c r="Z147" s="363"/>
    </row>
    <row r="148" spans="2:26" ht="19.5" customHeight="1" x14ac:dyDescent="0.2">
      <c r="B148" s="216" t="s">
        <v>504</v>
      </c>
      <c r="C148" s="414" t="s">
        <v>385</v>
      </c>
      <c r="D148" s="415"/>
      <c r="E148" s="415"/>
      <c r="F148" s="415"/>
      <c r="G148" s="415"/>
      <c r="H148" s="415"/>
      <c r="I148" s="415"/>
      <c r="J148" s="415"/>
      <c r="K148" s="415"/>
      <c r="L148" s="415"/>
      <c r="M148" s="415"/>
      <c r="N148" s="415"/>
      <c r="O148" s="415"/>
      <c r="P148" s="416"/>
      <c r="Q148" s="200"/>
      <c r="R148" s="508"/>
      <c r="S148" s="509"/>
      <c r="T148" s="509"/>
      <c r="U148" s="509"/>
      <c r="V148" s="509"/>
      <c r="W148" s="509"/>
      <c r="X148" s="509"/>
      <c r="Y148" s="509"/>
      <c r="Z148" s="510"/>
    </row>
    <row r="149" spans="2:26" ht="30" customHeight="1" x14ac:dyDescent="0.2">
      <c r="B149" s="211" t="s">
        <v>505</v>
      </c>
      <c r="C149" s="255" t="s">
        <v>506</v>
      </c>
      <c r="D149" s="256"/>
      <c r="E149" s="256"/>
      <c r="F149" s="256"/>
      <c r="G149" s="257"/>
      <c r="H149" s="226"/>
      <c r="I149" s="388" t="s">
        <v>2818</v>
      </c>
      <c r="J149" s="389"/>
      <c r="K149" s="389"/>
      <c r="L149" s="389"/>
      <c r="M149" s="389"/>
      <c r="N149" s="389"/>
      <c r="O149" s="389"/>
      <c r="P149" s="390"/>
      <c r="Q149" s="15"/>
      <c r="R149" s="391"/>
      <c r="S149" s="392"/>
      <c r="T149" s="392"/>
      <c r="U149" s="392"/>
      <c r="V149" s="392"/>
      <c r="W149" s="392"/>
      <c r="X149" s="392"/>
      <c r="Y149" s="392"/>
      <c r="Z149" s="393"/>
    </row>
    <row r="150" spans="2:26" ht="30.75" customHeight="1" x14ac:dyDescent="0.2">
      <c r="B150" s="211" t="s">
        <v>507</v>
      </c>
      <c r="C150" s="255" t="s">
        <v>508</v>
      </c>
      <c r="D150" s="256"/>
      <c r="E150" s="256"/>
      <c r="F150" s="256"/>
      <c r="G150" s="257"/>
      <c r="H150" s="234"/>
      <c r="I150" s="255" t="s">
        <v>509</v>
      </c>
      <c r="J150" s="256"/>
      <c r="K150" s="256"/>
      <c r="L150" s="256"/>
      <c r="M150" s="256"/>
      <c r="N150" s="256"/>
      <c r="O150" s="256"/>
      <c r="P150" s="257"/>
      <c r="Q150" s="244"/>
      <c r="R150" s="391"/>
      <c r="S150" s="392"/>
      <c r="T150" s="392"/>
      <c r="U150" s="392"/>
      <c r="V150" s="392"/>
      <c r="W150" s="392"/>
      <c r="X150" s="392"/>
      <c r="Y150" s="392"/>
      <c r="Z150" s="393"/>
    </row>
    <row r="151" spans="2:26" ht="19.5" customHeight="1" x14ac:dyDescent="0.2">
      <c r="B151" s="211" t="s">
        <v>55</v>
      </c>
      <c r="C151" s="411" t="s">
        <v>510</v>
      </c>
      <c r="D151" s="412"/>
      <c r="E151" s="412"/>
      <c r="F151" s="412"/>
      <c r="G151" s="413"/>
      <c r="H151" s="230"/>
      <c r="I151" s="388" t="s">
        <v>2060</v>
      </c>
      <c r="J151" s="389"/>
      <c r="K151" s="389"/>
      <c r="L151" s="389"/>
      <c r="M151" s="389"/>
      <c r="N151" s="389"/>
      <c r="O151" s="389"/>
      <c r="P151" s="390"/>
      <c r="Q151" s="15"/>
      <c r="R151" s="391"/>
      <c r="S151" s="392"/>
      <c r="T151" s="392"/>
      <c r="U151" s="392"/>
      <c r="V151" s="392"/>
      <c r="W151" s="392"/>
      <c r="X151" s="392"/>
      <c r="Y151" s="392"/>
      <c r="Z151" s="393"/>
    </row>
    <row r="152" spans="2:26" ht="19.5" customHeight="1" x14ac:dyDescent="0.2">
      <c r="B152" s="211" t="s">
        <v>58</v>
      </c>
      <c r="C152" s="411" t="s">
        <v>511</v>
      </c>
      <c r="D152" s="412"/>
      <c r="E152" s="412"/>
      <c r="F152" s="412"/>
      <c r="G152" s="413"/>
      <c r="H152" s="230"/>
      <c r="I152" s="388" t="s">
        <v>2060</v>
      </c>
      <c r="J152" s="389"/>
      <c r="K152" s="389"/>
      <c r="L152" s="389"/>
      <c r="M152" s="389"/>
      <c r="N152" s="389"/>
      <c r="O152" s="389"/>
      <c r="P152" s="390"/>
      <c r="Q152" s="15"/>
      <c r="R152" s="391"/>
      <c r="S152" s="392"/>
      <c r="T152" s="392"/>
      <c r="U152" s="392"/>
      <c r="V152" s="392"/>
      <c r="W152" s="392"/>
      <c r="X152" s="392"/>
      <c r="Y152" s="392"/>
      <c r="Z152" s="393"/>
    </row>
    <row r="153" spans="2:26" ht="19.5" customHeight="1" x14ac:dyDescent="0.2">
      <c r="B153" s="211" t="s">
        <v>59</v>
      </c>
      <c r="C153" s="411" t="s">
        <v>512</v>
      </c>
      <c r="D153" s="412"/>
      <c r="E153" s="412"/>
      <c r="F153" s="412"/>
      <c r="G153" s="413"/>
      <c r="H153" s="230"/>
      <c r="I153" s="388" t="s">
        <v>2060</v>
      </c>
      <c r="J153" s="389"/>
      <c r="K153" s="389"/>
      <c r="L153" s="389"/>
      <c r="M153" s="389"/>
      <c r="N153" s="389"/>
      <c r="O153" s="389"/>
      <c r="P153" s="390"/>
      <c r="Q153" s="15"/>
      <c r="R153" s="391"/>
      <c r="S153" s="392"/>
      <c r="T153" s="392"/>
      <c r="U153" s="392"/>
      <c r="V153" s="392"/>
      <c r="W153" s="392"/>
      <c r="X153" s="392"/>
      <c r="Y153" s="392"/>
      <c r="Z153" s="393"/>
    </row>
    <row r="154" spans="2:26" ht="30" customHeight="1" x14ac:dyDescent="0.2">
      <c r="B154" s="211" t="s">
        <v>61</v>
      </c>
      <c r="C154" s="411" t="s">
        <v>513</v>
      </c>
      <c r="D154" s="412"/>
      <c r="E154" s="412"/>
      <c r="F154" s="412"/>
      <c r="G154" s="413"/>
      <c r="H154" s="230"/>
      <c r="I154" s="388" t="s">
        <v>514</v>
      </c>
      <c r="J154" s="389"/>
      <c r="K154" s="389"/>
      <c r="L154" s="389"/>
      <c r="M154" s="389"/>
      <c r="N154" s="389"/>
      <c r="O154" s="389"/>
      <c r="P154" s="390"/>
      <c r="Q154" s="15"/>
      <c r="R154" s="391"/>
      <c r="S154" s="392"/>
      <c r="T154" s="392"/>
      <c r="U154" s="392"/>
      <c r="V154" s="392"/>
      <c r="W154" s="392"/>
      <c r="X154" s="392"/>
      <c r="Y154" s="392"/>
      <c r="Z154" s="393"/>
    </row>
    <row r="155" spans="2:26" ht="30.75" customHeight="1" x14ac:dyDescent="0.2">
      <c r="B155" s="211" t="s">
        <v>63</v>
      </c>
      <c r="C155" s="411" t="s">
        <v>515</v>
      </c>
      <c r="D155" s="412"/>
      <c r="E155" s="412"/>
      <c r="F155" s="412"/>
      <c r="G155" s="413"/>
      <c r="H155" s="230"/>
      <c r="I155" s="388" t="s">
        <v>516</v>
      </c>
      <c r="J155" s="389"/>
      <c r="K155" s="389"/>
      <c r="L155" s="389"/>
      <c r="M155" s="389"/>
      <c r="N155" s="389"/>
      <c r="O155" s="389"/>
      <c r="P155" s="390"/>
      <c r="Q155" s="15"/>
      <c r="R155" s="391"/>
      <c r="S155" s="392"/>
      <c r="T155" s="392"/>
      <c r="U155" s="392"/>
      <c r="V155" s="392"/>
      <c r="W155" s="392"/>
      <c r="X155" s="392"/>
      <c r="Y155" s="392"/>
      <c r="Z155" s="393"/>
    </row>
    <row r="156" spans="2:26" ht="30" customHeight="1" x14ac:dyDescent="0.2">
      <c r="B156" s="211" t="s">
        <v>65</v>
      </c>
      <c r="C156" s="411" t="s">
        <v>517</v>
      </c>
      <c r="D156" s="412"/>
      <c r="E156" s="412"/>
      <c r="F156" s="412"/>
      <c r="G156" s="413"/>
      <c r="H156" s="230"/>
      <c r="I156" s="388" t="s">
        <v>518</v>
      </c>
      <c r="J156" s="389"/>
      <c r="K156" s="389"/>
      <c r="L156" s="389"/>
      <c r="M156" s="389"/>
      <c r="N156" s="389"/>
      <c r="O156" s="389"/>
      <c r="P156" s="390"/>
      <c r="Q156" s="15"/>
      <c r="R156" s="391"/>
      <c r="S156" s="392"/>
      <c r="T156" s="392"/>
      <c r="U156" s="392"/>
      <c r="V156" s="392"/>
      <c r="W156" s="392"/>
      <c r="X156" s="392"/>
      <c r="Y156" s="392"/>
      <c r="Z156" s="393"/>
    </row>
    <row r="157" spans="2:26" ht="19.5" customHeight="1" x14ac:dyDescent="0.2">
      <c r="B157" s="211" t="s">
        <v>68</v>
      </c>
      <c r="C157" s="411" t="s">
        <v>519</v>
      </c>
      <c r="D157" s="412"/>
      <c r="E157" s="412"/>
      <c r="F157" s="412"/>
      <c r="G157" s="413"/>
      <c r="H157" s="230"/>
      <c r="I157" s="388" t="s">
        <v>520</v>
      </c>
      <c r="J157" s="389"/>
      <c r="K157" s="389"/>
      <c r="L157" s="389"/>
      <c r="M157" s="389"/>
      <c r="N157" s="389"/>
      <c r="O157" s="389"/>
      <c r="P157" s="390"/>
      <c r="Q157" s="15"/>
      <c r="R157" s="391"/>
      <c r="S157" s="392"/>
      <c r="T157" s="392"/>
      <c r="U157" s="392"/>
      <c r="V157" s="392"/>
      <c r="W157" s="392"/>
      <c r="X157" s="392"/>
      <c r="Y157" s="392"/>
      <c r="Z157" s="393"/>
    </row>
    <row r="158" spans="2:26" ht="19.5" customHeight="1" x14ac:dyDescent="0.2">
      <c r="B158" s="211" t="s">
        <v>71</v>
      </c>
      <c r="C158" s="411" t="s">
        <v>521</v>
      </c>
      <c r="D158" s="412"/>
      <c r="E158" s="412"/>
      <c r="F158" s="412"/>
      <c r="G158" s="413"/>
      <c r="H158" s="230"/>
      <c r="I158" s="388" t="s">
        <v>522</v>
      </c>
      <c r="J158" s="389"/>
      <c r="K158" s="389"/>
      <c r="L158" s="389"/>
      <c r="M158" s="389"/>
      <c r="N158" s="389"/>
      <c r="O158" s="389"/>
      <c r="P158" s="390"/>
      <c r="Q158" s="15"/>
      <c r="R158" s="391"/>
      <c r="S158" s="392"/>
      <c r="T158" s="392"/>
      <c r="U158" s="392"/>
      <c r="V158" s="392"/>
      <c r="W158" s="392"/>
      <c r="X158" s="392"/>
      <c r="Y158" s="392"/>
      <c r="Z158" s="393"/>
    </row>
    <row r="159" spans="2:26" ht="19.5" customHeight="1" x14ac:dyDescent="0.2">
      <c r="B159" s="211" t="s">
        <v>74</v>
      </c>
      <c r="C159" s="411" t="s">
        <v>523</v>
      </c>
      <c r="D159" s="412"/>
      <c r="E159" s="412"/>
      <c r="F159" s="412"/>
      <c r="G159" s="413"/>
      <c r="H159" s="230"/>
      <c r="I159" s="388" t="s">
        <v>522</v>
      </c>
      <c r="J159" s="389"/>
      <c r="K159" s="389"/>
      <c r="L159" s="389"/>
      <c r="M159" s="389"/>
      <c r="N159" s="389"/>
      <c r="O159" s="389"/>
      <c r="P159" s="390"/>
      <c r="Q159" s="15"/>
      <c r="R159" s="391"/>
      <c r="S159" s="392"/>
      <c r="T159" s="392"/>
      <c r="U159" s="392"/>
      <c r="V159" s="392"/>
      <c r="W159" s="392"/>
      <c r="X159" s="392"/>
      <c r="Y159" s="392"/>
      <c r="Z159" s="393"/>
    </row>
    <row r="160" spans="2:26" ht="19.5" customHeight="1" x14ac:dyDescent="0.2">
      <c r="B160" s="211" t="s">
        <v>76</v>
      </c>
      <c r="C160" s="411" t="s">
        <v>524</v>
      </c>
      <c r="D160" s="412"/>
      <c r="E160" s="412"/>
      <c r="F160" s="412"/>
      <c r="G160" s="413"/>
      <c r="H160" s="230"/>
      <c r="I160" s="388" t="s">
        <v>522</v>
      </c>
      <c r="J160" s="389"/>
      <c r="K160" s="389"/>
      <c r="L160" s="389"/>
      <c r="M160" s="389"/>
      <c r="N160" s="389"/>
      <c r="O160" s="389"/>
      <c r="P160" s="390"/>
      <c r="Q160" s="15"/>
      <c r="R160" s="391"/>
      <c r="S160" s="392"/>
      <c r="T160" s="392"/>
      <c r="U160" s="392"/>
      <c r="V160" s="392"/>
      <c r="W160" s="392"/>
      <c r="X160" s="392"/>
      <c r="Y160" s="392"/>
      <c r="Z160" s="393"/>
    </row>
    <row r="161" spans="1:26" ht="30" customHeight="1" x14ac:dyDescent="0.2">
      <c r="B161" s="211" t="s">
        <v>525</v>
      </c>
      <c r="C161" s="255" t="s">
        <v>1898</v>
      </c>
      <c r="D161" s="256"/>
      <c r="E161" s="256"/>
      <c r="F161" s="256"/>
      <c r="G161" s="257"/>
      <c r="H161" s="226"/>
      <c r="I161" s="388" t="s">
        <v>2854</v>
      </c>
      <c r="J161" s="389"/>
      <c r="K161" s="389"/>
      <c r="L161" s="389"/>
      <c r="M161" s="389"/>
      <c r="N161" s="389"/>
      <c r="O161" s="389"/>
      <c r="P161" s="390"/>
      <c r="Q161" s="245"/>
      <c r="R161" s="391"/>
      <c r="S161" s="392"/>
      <c r="T161" s="392"/>
      <c r="U161" s="392"/>
      <c r="V161" s="392"/>
      <c r="W161" s="392"/>
      <c r="X161" s="392"/>
      <c r="Y161" s="392"/>
      <c r="Z161" s="393"/>
    </row>
    <row r="162" spans="1:26" ht="25.5" customHeight="1" x14ac:dyDescent="0.2">
      <c r="B162" s="262" t="s">
        <v>92</v>
      </c>
      <c r="C162" s="263"/>
      <c r="D162" s="263"/>
      <c r="E162" s="263"/>
      <c r="F162" s="263"/>
      <c r="G162" s="263"/>
      <c r="H162" s="263"/>
      <c r="I162" s="263"/>
      <c r="J162" s="263"/>
      <c r="K162" s="263"/>
      <c r="L162" s="263"/>
      <c r="M162" s="263"/>
      <c r="N162" s="263"/>
      <c r="O162" s="263"/>
      <c r="P162" s="264"/>
      <c r="Q162" s="229">
        <f>COUNTIF(Q149:Q161,"N/A")</f>
        <v>0</v>
      </c>
      <c r="R162" s="361"/>
      <c r="S162" s="362"/>
      <c r="T162" s="362"/>
      <c r="U162" s="362"/>
      <c r="V162" s="362"/>
      <c r="W162" s="362"/>
      <c r="X162" s="362"/>
      <c r="Y162" s="362"/>
      <c r="Z162" s="363"/>
    </row>
    <row r="163" spans="1:26" ht="25.5" customHeight="1" x14ac:dyDescent="0.2">
      <c r="B163" s="266" t="s">
        <v>812</v>
      </c>
      <c r="C163" s="266"/>
      <c r="D163" s="266"/>
      <c r="E163" s="266"/>
      <c r="F163" s="266"/>
      <c r="G163" s="266"/>
      <c r="H163" s="266"/>
      <c r="I163" s="266"/>
      <c r="J163" s="266"/>
      <c r="K163" s="266"/>
      <c r="L163" s="266"/>
      <c r="M163" s="266"/>
      <c r="N163" s="266"/>
      <c r="O163" s="266"/>
      <c r="P163" s="266"/>
      <c r="Q163" s="246">
        <f>COUNTIFS(H149:H161,"M",Q149:Q161,"N/A")</f>
        <v>0</v>
      </c>
      <c r="R163" s="361"/>
      <c r="S163" s="362"/>
      <c r="T163" s="362"/>
      <c r="U163" s="362"/>
      <c r="V163" s="362"/>
      <c r="W163" s="362"/>
      <c r="X163" s="362"/>
      <c r="Y163" s="362"/>
      <c r="Z163" s="363"/>
    </row>
    <row r="164" spans="1:26" ht="25.5" customHeight="1" x14ac:dyDescent="0.2">
      <c r="B164" s="266" t="s">
        <v>813</v>
      </c>
      <c r="C164" s="266"/>
      <c r="D164" s="266"/>
      <c r="E164" s="266"/>
      <c r="F164" s="266"/>
      <c r="G164" s="266"/>
      <c r="H164" s="266"/>
      <c r="I164" s="266"/>
      <c r="J164" s="266"/>
      <c r="K164" s="266"/>
      <c r="L164" s="266"/>
      <c r="M164" s="266"/>
      <c r="N164" s="266"/>
      <c r="O164" s="266"/>
      <c r="P164" s="266"/>
      <c r="Q164" s="246">
        <f>COUNTIFS(H149:H161,"M",Q149:Q161,"1")</f>
        <v>0</v>
      </c>
      <c r="R164" s="361"/>
      <c r="S164" s="362"/>
      <c r="T164" s="362"/>
      <c r="U164" s="362"/>
      <c r="V164" s="362"/>
      <c r="W164" s="362"/>
      <c r="X164" s="362"/>
      <c r="Y164" s="362"/>
      <c r="Z164" s="363"/>
    </row>
    <row r="165" spans="1:26" ht="24.95" customHeight="1" x14ac:dyDescent="0.2">
      <c r="B165" s="262" t="s">
        <v>93</v>
      </c>
      <c r="C165" s="263"/>
      <c r="D165" s="263"/>
      <c r="E165" s="263"/>
      <c r="F165" s="263"/>
      <c r="G165" s="263"/>
      <c r="H165" s="263"/>
      <c r="I165" s="263"/>
      <c r="J165" s="263"/>
      <c r="K165" s="263"/>
      <c r="L165" s="263"/>
      <c r="M165" s="263"/>
      <c r="N165" s="263"/>
      <c r="O165" s="263"/>
      <c r="P165" s="263"/>
      <c r="Q165" s="201">
        <f>SUM(Q149:Q161)</f>
        <v>0</v>
      </c>
      <c r="R165" s="361"/>
      <c r="S165" s="362"/>
      <c r="T165" s="362"/>
      <c r="U165" s="362"/>
      <c r="V165" s="362"/>
      <c r="W165" s="362"/>
      <c r="X165" s="362"/>
      <c r="Y165" s="362"/>
      <c r="Z165" s="363"/>
    </row>
    <row r="166" spans="1:26" ht="19.5" customHeight="1" x14ac:dyDescent="0.2">
      <c r="A166" s="31"/>
      <c r="B166" s="216">
        <v>6</v>
      </c>
      <c r="C166" s="414" t="s">
        <v>2796</v>
      </c>
      <c r="D166" s="415"/>
      <c r="E166" s="415"/>
      <c r="F166" s="415"/>
      <c r="G166" s="415"/>
      <c r="H166" s="415"/>
      <c r="I166" s="415"/>
      <c r="J166" s="415"/>
      <c r="K166" s="415"/>
      <c r="L166" s="415"/>
      <c r="M166" s="415"/>
      <c r="N166" s="415"/>
      <c r="O166" s="415"/>
      <c r="P166" s="416"/>
      <c r="Q166" s="200"/>
      <c r="R166" s="508"/>
      <c r="S166" s="509"/>
      <c r="T166" s="509"/>
      <c r="U166" s="509"/>
      <c r="V166" s="509"/>
      <c r="W166" s="509"/>
      <c r="X166" s="509"/>
      <c r="Y166" s="509"/>
      <c r="Z166" s="510"/>
    </row>
    <row r="167" spans="1:26" ht="60.75" customHeight="1" x14ac:dyDescent="0.2">
      <c r="A167" s="31"/>
      <c r="B167" s="211" t="s">
        <v>526</v>
      </c>
      <c r="C167" s="417" t="s">
        <v>2797</v>
      </c>
      <c r="D167" s="418"/>
      <c r="E167" s="418"/>
      <c r="F167" s="418"/>
      <c r="G167" s="419"/>
      <c r="H167" s="232"/>
      <c r="I167" s="417" t="s">
        <v>2067</v>
      </c>
      <c r="J167" s="418"/>
      <c r="K167" s="418"/>
      <c r="L167" s="418"/>
      <c r="M167" s="418"/>
      <c r="N167" s="418"/>
      <c r="O167" s="418"/>
      <c r="P167" s="419"/>
      <c r="Q167" s="15"/>
      <c r="R167" s="391"/>
      <c r="S167" s="392"/>
      <c r="T167" s="392"/>
      <c r="U167" s="392"/>
      <c r="V167" s="392"/>
      <c r="W167" s="392"/>
      <c r="X167" s="392"/>
      <c r="Y167" s="392"/>
      <c r="Z167" s="393"/>
    </row>
    <row r="168" spans="1:26" ht="36" customHeight="1" x14ac:dyDescent="0.2">
      <c r="A168" s="31"/>
      <c r="B168" s="211" t="s">
        <v>2164</v>
      </c>
      <c r="C168" s="417" t="s">
        <v>2936</v>
      </c>
      <c r="D168" s="418"/>
      <c r="E168" s="418"/>
      <c r="F168" s="418"/>
      <c r="G168" s="419"/>
      <c r="H168" s="232"/>
      <c r="I168" s="388" t="s">
        <v>2940</v>
      </c>
      <c r="J168" s="389"/>
      <c r="K168" s="389"/>
      <c r="L168" s="389"/>
      <c r="M168" s="389"/>
      <c r="N168" s="389"/>
      <c r="O168" s="389"/>
      <c r="P168" s="390"/>
      <c r="Q168" s="15"/>
      <c r="R168" s="391"/>
      <c r="S168" s="392"/>
      <c r="T168" s="392"/>
      <c r="U168" s="392"/>
      <c r="V168" s="392"/>
      <c r="W168" s="392"/>
      <c r="X168" s="392"/>
      <c r="Y168" s="392"/>
      <c r="Z168" s="393"/>
    </row>
    <row r="169" spans="1:26" ht="30" customHeight="1" x14ac:dyDescent="0.2">
      <c r="A169" s="31"/>
      <c r="B169" s="211" t="s">
        <v>2165</v>
      </c>
      <c r="C169" s="388" t="s">
        <v>2937</v>
      </c>
      <c r="D169" s="389"/>
      <c r="E169" s="389"/>
      <c r="F169" s="389"/>
      <c r="G169" s="390"/>
      <c r="H169" s="121"/>
      <c r="I169" s="388" t="s">
        <v>2941</v>
      </c>
      <c r="J169" s="389"/>
      <c r="K169" s="389"/>
      <c r="L169" s="389"/>
      <c r="M169" s="389"/>
      <c r="N169" s="389"/>
      <c r="O169" s="389"/>
      <c r="P169" s="390"/>
      <c r="Q169" s="121"/>
      <c r="R169" s="391"/>
      <c r="S169" s="392"/>
      <c r="T169" s="392"/>
      <c r="U169" s="392"/>
      <c r="V169" s="392"/>
      <c r="W169" s="392"/>
      <c r="X169" s="392"/>
      <c r="Y169" s="392"/>
      <c r="Z169" s="393"/>
    </row>
    <row r="170" spans="1:26" ht="30" customHeight="1" x14ac:dyDescent="0.2">
      <c r="A170" s="31"/>
      <c r="B170" s="211" t="s">
        <v>2166</v>
      </c>
      <c r="C170" s="414" t="s">
        <v>2938</v>
      </c>
      <c r="D170" s="415"/>
      <c r="E170" s="415"/>
      <c r="F170" s="415"/>
      <c r="G170" s="416"/>
      <c r="H170" s="121"/>
      <c r="I170" s="388" t="s">
        <v>2942</v>
      </c>
      <c r="J170" s="389"/>
      <c r="K170" s="389"/>
      <c r="L170" s="389"/>
      <c r="M170" s="389"/>
      <c r="N170" s="389"/>
      <c r="O170" s="389"/>
      <c r="P170" s="390"/>
      <c r="Q170" s="121"/>
      <c r="R170" s="391"/>
      <c r="S170" s="392"/>
      <c r="T170" s="392"/>
      <c r="U170" s="392"/>
      <c r="V170" s="392"/>
      <c r="W170" s="392"/>
      <c r="X170" s="392"/>
      <c r="Y170" s="392"/>
      <c r="Z170" s="393"/>
    </row>
    <row r="171" spans="1:26" ht="48" customHeight="1" x14ac:dyDescent="0.2">
      <c r="A171" s="31"/>
      <c r="B171" s="211" t="s">
        <v>55</v>
      </c>
      <c r="C171" s="388" t="s">
        <v>2061</v>
      </c>
      <c r="D171" s="389"/>
      <c r="E171" s="389"/>
      <c r="F171" s="389"/>
      <c r="G171" s="390"/>
      <c r="H171" s="232"/>
      <c r="I171" s="388" t="s">
        <v>2843</v>
      </c>
      <c r="J171" s="389"/>
      <c r="K171" s="389"/>
      <c r="L171" s="389"/>
      <c r="M171" s="389"/>
      <c r="N171" s="389"/>
      <c r="O171" s="389"/>
      <c r="P171" s="390"/>
      <c r="Q171" s="15"/>
      <c r="R171" s="391"/>
      <c r="S171" s="392"/>
      <c r="T171" s="392"/>
      <c r="U171" s="392"/>
      <c r="V171" s="392"/>
      <c r="W171" s="392"/>
      <c r="X171" s="392"/>
      <c r="Y171" s="392"/>
      <c r="Z171" s="393"/>
    </row>
    <row r="172" spans="1:26" ht="160.5" customHeight="1" x14ac:dyDescent="0.2">
      <c r="A172" s="31"/>
      <c r="B172" s="211" t="s">
        <v>2167</v>
      </c>
      <c r="C172" s="414" t="s">
        <v>2068</v>
      </c>
      <c r="D172" s="415"/>
      <c r="E172" s="415"/>
      <c r="F172" s="415"/>
      <c r="G172" s="416"/>
      <c r="H172" s="121"/>
      <c r="I172" s="388" t="s">
        <v>2943</v>
      </c>
      <c r="J172" s="389"/>
      <c r="K172" s="389"/>
      <c r="L172" s="389"/>
      <c r="M172" s="389"/>
      <c r="N172" s="389"/>
      <c r="O172" s="389"/>
      <c r="P172" s="390"/>
      <c r="Q172" s="121"/>
      <c r="R172" s="231"/>
      <c r="S172" s="232"/>
      <c r="T172" s="232"/>
      <c r="U172" s="232"/>
      <c r="V172" s="232"/>
      <c r="W172" s="232"/>
      <c r="X172" s="232"/>
      <c r="Y172" s="232"/>
      <c r="Z172" s="233"/>
    </row>
    <row r="173" spans="1:26" ht="30" customHeight="1" x14ac:dyDescent="0.2">
      <c r="A173" s="31"/>
      <c r="B173" s="211" t="s">
        <v>55</v>
      </c>
      <c r="C173" s="388" t="s">
        <v>2062</v>
      </c>
      <c r="D173" s="389"/>
      <c r="E173" s="389"/>
      <c r="F173" s="389"/>
      <c r="G173" s="390"/>
      <c r="H173" s="232"/>
      <c r="I173" s="388" t="s">
        <v>2063</v>
      </c>
      <c r="J173" s="389"/>
      <c r="K173" s="389"/>
      <c r="L173" s="389"/>
      <c r="M173" s="389"/>
      <c r="N173" s="389"/>
      <c r="O173" s="389"/>
      <c r="P173" s="390"/>
      <c r="Q173" s="15"/>
      <c r="R173" s="231"/>
      <c r="S173" s="232"/>
      <c r="T173" s="232"/>
      <c r="U173" s="232"/>
      <c r="V173" s="232"/>
      <c r="W173" s="232"/>
      <c r="X173" s="232"/>
      <c r="Y173" s="232"/>
      <c r="Z173" s="233"/>
    </row>
    <row r="174" spans="1:26" ht="30" customHeight="1" x14ac:dyDescent="0.2">
      <c r="A174" s="31"/>
      <c r="B174" s="211" t="s">
        <v>58</v>
      </c>
      <c r="C174" s="388" t="s">
        <v>2064</v>
      </c>
      <c r="D174" s="389"/>
      <c r="E174" s="389"/>
      <c r="F174" s="389"/>
      <c r="G174" s="390"/>
      <c r="H174" s="232"/>
      <c r="I174" s="388" t="s">
        <v>2066</v>
      </c>
      <c r="J174" s="389"/>
      <c r="K174" s="389"/>
      <c r="L174" s="389"/>
      <c r="M174" s="389"/>
      <c r="N174" s="389"/>
      <c r="O174" s="389"/>
      <c r="P174" s="390"/>
      <c r="Q174" s="15"/>
      <c r="R174" s="231"/>
      <c r="S174" s="232"/>
      <c r="T174" s="232"/>
      <c r="U174" s="232"/>
      <c r="V174" s="232"/>
      <c r="W174" s="232"/>
      <c r="X174" s="232"/>
      <c r="Y174" s="232"/>
      <c r="Z174" s="233"/>
    </row>
    <row r="175" spans="1:26" ht="48.75" customHeight="1" x14ac:dyDescent="0.2">
      <c r="A175" s="31"/>
      <c r="B175" s="211" t="s">
        <v>59</v>
      </c>
      <c r="C175" s="388" t="s">
        <v>2065</v>
      </c>
      <c r="D175" s="389"/>
      <c r="E175" s="389"/>
      <c r="F175" s="389"/>
      <c r="G175" s="390"/>
      <c r="H175" s="232"/>
      <c r="I175" s="388" t="s">
        <v>2944</v>
      </c>
      <c r="J175" s="389"/>
      <c r="K175" s="389"/>
      <c r="L175" s="389"/>
      <c r="M175" s="389"/>
      <c r="N175" s="389"/>
      <c r="O175" s="389"/>
      <c r="P175" s="390"/>
      <c r="Q175" s="15"/>
      <c r="R175" s="391"/>
      <c r="S175" s="392"/>
      <c r="T175" s="392"/>
      <c r="U175" s="392"/>
      <c r="V175" s="392"/>
      <c r="W175" s="392"/>
      <c r="X175" s="392"/>
      <c r="Y175" s="392"/>
      <c r="Z175" s="393"/>
    </row>
    <row r="176" spans="1:26" ht="57.75" customHeight="1" x14ac:dyDescent="0.2">
      <c r="A176" s="31"/>
      <c r="B176" s="211" t="s">
        <v>2168</v>
      </c>
      <c r="C176" s="414" t="s">
        <v>2939</v>
      </c>
      <c r="D176" s="415"/>
      <c r="E176" s="415"/>
      <c r="F176" s="415"/>
      <c r="G176" s="416"/>
      <c r="H176" s="121"/>
      <c r="I176" s="388" t="s">
        <v>2945</v>
      </c>
      <c r="J176" s="389"/>
      <c r="K176" s="389"/>
      <c r="L176" s="389"/>
      <c r="M176" s="389"/>
      <c r="N176" s="389"/>
      <c r="O176" s="389"/>
      <c r="P176" s="390"/>
      <c r="Q176" s="121"/>
      <c r="R176" s="391"/>
      <c r="S176" s="392"/>
      <c r="T176" s="392"/>
      <c r="U176" s="392"/>
      <c r="V176" s="392"/>
      <c r="W176" s="392"/>
      <c r="X176" s="392"/>
      <c r="Y176" s="392"/>
      <c r="Z176" s="393"/>
    </row>
    <row r="177" spans="1:26" ht="35.25" customHeight="1" x14ac:dyDescent="0.2">
      <c r="A177" s="31"/>
      <c r="B177" s="211" t="s">
        <v>55</v>
      </c>
      <c r="C177" s="388" t="s">
        <v>2798</v>
      </c>
      <c r="D177" s="389"/>
      <c r="E177" s="389"/>
      <c r="F177" s="389"/>
      <c r="G177" s="390"/>
      <c r="H177" s="232"/>
      <c r="I177" s="388" t="s">
        <v>2946</v>
      </c>
      <c r="J177" s="389"/>
      <c r="K177" s="389"/>
      <c r="L177" s="389"/>
      <c r="M177" s="389"/>
      <c r="N177" s="389"/>
      <c r="O177" s="389"/>
      <c r="P177" s="390"/>
      <c r="Q177" s="15"/>
      <c r="R177" s="391"/>
      <c r="S177" s="392"/>
      <c r="T177" s="392"/>
      <c r="U177" s="392"/>
      <c r="V177" s="392"/>
      <c r="W177" s="392"/>
      <c r="X177" s="392"/>
      <c r="Y177" s="392"/>
      <c r="Z177" s="393"/>
    </row>
    <row r="178" spans="1:26" ht="30" customHeight="1" x14ac:dyDescent="0.2">
      <c r="A178" s="31"/>
      <c r="B178" s="262" t="s">
        <v>92</v>
      </c>
      <c r="C178" s="263"/>
      <c r="D178" s="263"/>
      <c r="E178" s="263"/>
      <c r="F178" s="263"/>
      <c r="G178" s="263"/>
      <c r="H178" s="263"/>
      <c r="I178" s="263"/>
      <c r="J178" s="263"/>
      <c r="K178" s="263"/>
      <c r="L178" s="263"/>
      <c r="M178" s="263"/>
      <c r="N178" s="263"/>
      <c r="O178" s="263"/>
      <c r="P178" s="264"/>
      <c r="Q178" s="229">
        <f>COUNTIF(Q167:Q177,"N/A")</f>
        <v>0</v>
      </c>
      <c r="R178" s="361"/>
      <c r="S178" s="362"/>
      <c r="T178" s="362"/>
      <c r="U178" s="362"/>
      <c r="V178" s="362"/>
      <c r="W178" s="362"/>
      <c r="X178" s="362"/>
      <c r="Y178" s="362"/>
      <c r="Z178" s="363"/>
    </row>
    <row r="179" spans="1:26" ht="30" customHeight="1" x14ac:dyDescent="0.2">
      <c r="A179" s="31"/>
      <c r="B179" s="266" t="s">
        <v>812</v>
      </c>
      <c r="C179" s="266"/>
      <c r="D179" s="266"/>
      <c r="E179" s="266"/>
      <c r="F179" s="266"/>
      <c r="G179" s="266"/>
      <c r="H179" s="266"/>
      <c r="I179" s="266"/>
      <c r="J179" s="266"/>
      <c r="K179" s="266"/>
      <c r="L179" s="266"/>
      <c r="M179" s="266"/>
      <c r="N179" s="266"/>
      <c r="O179" s="266"/>
      <c r="P179" s="266"/>
      <c r="Q179" s="246">
        <f>COUNTIFS(H167:H177,"M",Q167:Q177,"N/A")</f>
        <v>0</v>
      </c>
      <c r="R179" s="361"/>
      <c r="S179" s="362"/>
      <c r="T179" s="362"/>
      <c r="U179" s="362"/>
      <c r="V179" s="362"/>
      <c r="W179" s="362"/>
      <c r="X179" s="362"/>
      <c r="Y179" s="362"/>
      <c r="Z179" s="363"/>
    </row>
    <row r="180" spans="1:26" ht="30" customHeight="1" x14ac:dyDescent="0.2">
      <c r="A180" s="31"/>
      <c r="B180" s="266" t="s">
        <v>813</v>
      </c>
      <c r="C180" s="266"/>
      <c r="D180" s="266"/>
      <c r="E180" s="266"/>
      <c r="F180" s="266"/>
      <c r="G180" s="266"/>
      <c r="H180" s="266"/>
      <c r="I180" s="266"/>
      <c r="J180" s="266"/>
      <c r="K180" s="266"/>
      <c r="L180" s="266"/>
      <c r="M180" s="266"/>
      <c r="N180" s="266"/>
      <c r="O180" s="266"/>
      <c r="P180" s="266"/>
      <c r="Q180" s="246">
        <f>COUNTIFS(H167:H177,"M",Q167:Q177,"1")</f>
        <v>0</v>
      </c>
      <c r="R180" s="361"/>
      <c r="S180" s="362"/>
      <c r="T180" s="362"/>
      <c r="U180" s="362"/>
      <c r="V180" s="362"/>
      <c r="W180" s="362"/>
      <c r="X180" s="362"/>
      <c r="Y180" s="362"/>
      <c r="Z180" s="363"/>
    </row>
    <row r="181" spans="1:26" ht="30" customHeight="1" x14ac:dyDescent="0.2">
      <c r="A181" s="31"/>
      <c r="B181" s="262" t="s">
        <v>93</v>
      </c>
      <c r="C181" s="263"/>
      <c r="D181" s="263"/>
      <c r="E181" s="263"/>
      <c r="F181" s="263"/>
      <c r="G181" s="263"/>
      <c r="H181" s="263"/>
      <c r="I181" s="263"/>
      <c r="J181" s="263"/>
      <c r="K181" s="263"/>
      <c r="L181" s="263"/>
      <c r="M181" s="263"/>
      <c r="N181" s="263"/>
      <c r="O181" s="263"/>
      <c r="P181" s="263"/>
      <c r="Q181" s="201">
        <f>SUM(Q167:Q177)</f>
        <v>0</v>
      </c>
      <c r="R181" s="361"/>
      <c r="S181" s="362"/>
      <c r="T181" s="362"/>
      <c r="U181" s="362"/>
      <c r="V181" s="362"/>
      <c r="W181" s="362"/>
      <c r="X181" s="362"/>
      <c r="Y181" s="362"/>
      <c r="Z181" s="363"/>
    </row>
    <row r="182" spans="1:26" ht="19.5" customHeight="1" x14ac:dyDescent="0.2">
      <c r="A182" s="31"/>
      <c r="B182" s="216">
        <v>7</v>
      </c>
      <c r="C182" s="414" t="s">
        <v>38</v>
      </c>
      <c r="D182" s="415"/>
      <c r="E182" s="415"/>
      <c r="F182" s="415"/>
      <c r="G182" s="415"/>
      <c r="H182" s="415"/>
      <c r="I182" s="415"/>
      <c r="J182" s="415"/>
      <c r="K182" s="415"/>
      <c r="L182" s="415"/>
      <c r="M182" s="415"/>
      <c r="N182" s="415"/>
      <c r="O182" s="415"/>
      <c r="P182" s="416"/>
      <c r="Q182" s="200"/>
      <c r="R182" s="508"/>
      <c r="S182" s="509"/>
      <c r="T182" s="509"/>
      <c r="U182" s="509"/>
      <c r="V182" s="509"/>
      <c r="W182" s="509"/>
      <c r="X182" s="509"/>
      <c r="Y182" s="509"/>
      <c r="Z182" s="510"/>
    </row>
    <row r="183" spans="1:26" ht="19.5" customHeight="1" x14ac:dyDescent="0.2">
      <c r="A183" s="31"/>
      <c r="B183" s="211" t="s">
        <v>534</v>
      </c>
      <c r="C183" s="414" t="s">
        <v>386</v>
      </c>
      <c r="D183" s="415"/>
      <c r="E183" s="415"/>
      <c r="F183" s="415"/>
      <c r="G183" s="415"/>
      <c r="H183" s="415"/>
      <c r="I183" s="415"/>
      <c r="J183" s="415"/>
      <c r="K183" s="415"/>
      <c r="L183" s="415"/>
      <c r="M183" s="415"/>
      <c r="N183" s="415"/>
      <c r="O183" s="415"/>
      <c r="P183" s="416"/>
      <c r="Q183" s="200"/>
      <c r="R183" s="508"/>
      <c r="S183" s="509"/>
      <c r="T183" s="509"/>
      <c r="U183" s="509"/>
      <c r="V183" s="509"/>
      <c r="W183" s="509"/>
      <c r="X183" s="509"/>
      <c r="Y183" s="509"/>
      <c r="Z183" s="510"/>
    </row>
    <row r="184" spans="1:26" ht="30" customHeight="1" x14ac:dyDescent="0.2">
      <c r="A184" s="31"/>
      <c r="B184" s="211" t="s">
        <v>535</v>
      </c>
      <c r="C184" s="255" t="s">
        <v>527</v>
      </c>
      <c r="D184" s="256"/>
      <c r="E184" s="256"/>
      <c r="F184" s="256"/>
      <c r="G184" s="257"/>
      <c r="H184" s="232" t="s">
        <v>57</v>
      </c>
      <c r="I184" s="441" t="s">
        <v>528</v>
      </c>
      <c r="J184" s="442"/>
      <c r="K184" s="442"/>
      <c r="L184" s="442"/>
      <c r="M184" s="442"/>
      <c r="N184" s="442"/>
      <c r="O184" s="442"/>
      <c r="P184" s="443"/>
      <c r="Q184" s="15"/>
      <c r="R184" s="231"/>
      <c r="S184" s="232"/>
      <c r="T184" s="232"/>
      <c r="U184" s="232"/>
      <c r="V184" s="232"/>
      <c r="W184" s="232"/>
      <c r="X184" s="232"/>
      <c r="Y184" s="232"/>
      <c r="Z184" s="233"/>
    </row>
    <row r="185" spans="1:26" ht="34.5" customHeight="1" x14ac:dyDescent="0.2">
      <c r="B185" s="211" t="s">
        <v>536</v>
      </c>
      <c r="C185" s="411" t="s">
        <v>2947</v>
      </c>
      <c r="D185" s="412"/>
      <c r="E185" s="412"/>
      <c r="F185" s="412"/>
      <c r="G185" s="413"/>
      <c r="H185" s="230"/>
      <c r="I185" s="441" t="s">
        <v>529</v>
      </c>
      <c r="J185" s="442"/>
      <c r="K185" s="442"/>
      <c r="L185" s="442"/>
      <c r="M185" s="442"/>
      <c r="N185" s="442"/>
      <c r="O185" s="442"/>
      <c r="P185" s="443"/>
      <c r="Q185" s="15"/>
      <c r="R185" s="391"/>
      <c r="S185" s="392"/>
      <c r="T185" s="392"/>
      <c r="U185" s="392"/>
      <c r="V185" s="392"/>
      <c r="W185" s="392"/>
      <c r="X185" s="392"/>
      <c r="Y185" s="392"/>
      <c r="Z185" s="393"/>
    </row>
    <row r="186" spans="1:26" ht="75" customHeight="1" x14ac:dyDescent="0.2">
      <c r="B186" s="211" t="s">
        <v>540</v>
      </c>
      <c r="C186" s="255" t="s">
        <v>1899</v>
      </c>
      <c r="D186" s="256"/>
      <c r="E186" s="256"/>
      <c r="F186" s="256"/>
      <c r="G186" s="257"/>
      <c r="H186" s="226"/>
      <c r="I186" s="409" t="s">
        <v>2951</v>
      </c>
      <c r="J186" s="408"/>
      <c r="K186" s="408"/>
      <c r="L186" s="408"/>
      <c r="M186" s="408"/>
      <c r="N186" s="408"/>
      <c r="O186" s="408"/>
      <c r="P186" s="410"/>
      <c r="Q186" s="15"/>
      <c r="R186" s="391"/>
      <c r="S186" s="392"/>
      <c r="T186" s="392"/>
      <c r="U186" s="392"/>
      <c r="V186" s="392"/>
      <c r="W186" s="392"/>
      <c r="X186" s="392"/>
      <c r="Y186" s="392"/>
      <c r="Z186" s="393"/>
    </row>
    <row r="187" spans="1:26" ht="31.5" customHeight="1" x14ac:dyDescent="0.2">
      <c r="A187" s="5"/>
      <c r="B187" s="211" t="s">
        <v>542</v>
      </c>
      <c r="C187" s="411" t="s">
        <v>2948</v>
      </c>
      <c r="D187" s="412"/>
      <c r="E187" s="412"/>
      <c r="F187" s="412"/>
      <c r="G187" s="413"/>
      <c r="H187" s="230"/>
      <c r="I187" s="441" t="s">
        <v>1900</v>
      </c>
      <c r="J187" s="442"/>
      <c r="K187" s="442"/>
      <c r="L187" s="442"/>
      <c r="M187" s="442"/>
      <c r="N187" s="442"/>
      <c r="O187" s="442"/>
      <c r="P187" s="443"/>
      <c r="Q187" s="15"/>
      <c r="R187" s="391"/>
      <c r="S187" s="392"/>
      <c r="T187" s="392"/>
      <c r="U187" s="392"/>
      <c r="V187" s="392"/>
      <c r="W187" s="392"/>
      <c r="X187" s="392"/>
      <c r="Y187" s="392"/>
      <c r="Z187" s="393"/>
    </row>
    <row r="188" spans="1:26" ht="33.75" customHeight="1" x14ac:dyDescent="0.2">
      <c r="A188" s="5"/>
      <c r="B188" s="211" t="s">
        <v>550</v>
      </c>
      <c r="C188" s="411" t="s">
        <v>530</v>
      </c>
      <c r="D188" s="412"/>
      <c r="E188" s="412"/>
      <c r="F188" s="412"/>
      <c r="G188" s="413"/>
      <c r="H188" s="230"/>
      <c r="I188" s="441" t="s">
        <v>531</v>
      </c>
      <c r="J188" s="442"/>
      <c r="K188" s="442"/>
      <c r="L188" s="442"/>
      <c r="M188" s="442"/>
      <c r="N188" s="442"/>
      <c r="O188" s="442"/>
      <c r="P188" s="443"/>
      <c r="Q188" s="15"/>
      <c r="R188" s="391"/>
      <c r="S188" s="392"/>
      <c r="T188" s="392"/>
      <c r="U188" s="392"/>
      <c r="V188" s="392"/>
      <c r="W188" s="392"/>
      <c r="X188" s="392"/>
      <c r="Y188" s="392"/>
      <c r="Z188" s="393"/>
    </row>
    <row r="189" spans="1:26" ht="35.25" customHeight="1" x14ac:dyDescent="0.2">
      <c r="A189" s="5"/>
      <c r="B189" s="211" t="s">
        <v>2169</v>
      </c>
      <c r="C189" s="411" t="s">
        <v>1901</v>
      </c>
      <c r="D189" s="412"/>
      <c r="E189" s="412"/>
      <c r="F189" s="412"/>
      <c r="G189" s="413"/>
      <c r="H189" s="230"/>
      <c r="I189" s="441" t="s">
        <v>532</v>
      </c>
      <c r="J189" s="442"/>
      <c r="K189" s="442"/>
      <c r="L189" s="442"/>
      <c r="M189" s="442"/>
      <c r="N189" s="442"/>
      <c r="O189" s="442"/>
      <c r="P189" s="443"/>
      <c r="Q189" s="245"/>
      <c r="R189" s="231"/>
      <c r="S189" s="232"/>
      <c r="T189" s="232"/>
      <c r="U189" s="232"/>
      <c r="V189" s="232"/>
      <c r="W189" s="232"/>
      <c r="X189" s="232"/>
      <c r="Y189" s="232"/>
      <c r="Z189" s="233"/>
    </row>
    <row r="190" spans="1:26" ht="27.75" customHeight="1" x14ac:dyDescent="0.2">
      <c r="A190" s="5"/>
      <c r="B190" s="211" t="s">
        <v>2170</v>
      </c>
      <c r="C190" s="417" t="s">
        <v>2949</v>
      </c>
      <c r="D190" s="418"/>
      <c r="E190" s="418"/>
      <c r="F190" s="418"/>
      <c r="G190" s="419"/>
      <c r="H190" s="230"/>
      <c r="I190" s="441" t="s">
        <v>444</v>
      </c>
      <c r="J190" s="442"/>
      <c r="K190" s="442"/>
      <c r="L190" s="442"/>
      <c r="M190" s="442"/>
      <c r="N190" s="442"/>
      <c r="O190" s="442"/>
      <c r="P190" s="443"/>
      <c r="Q190" s="245"/>
      <c r="R190" s="231"/>
      <c r="S190" s="232"/>
      <c r="T190" s="232"/>
      <c r="U190" s="232"/>
      <c r="V190" s="232"/>
      <c r="W190" s="232"/>
      <c r="X190" s="232"/>
      <c r="Y190" s="232"/>
      <c r="Z190" s="233"/>
    </row>
    <row r="191" spans="1:26" ht="45.75" customHeight="1" x14ac:dyDescent="0.2">
      <c r="A191" s="5"/>
      <c r="B191" s="211" t="s">
        <v>2171</v>
      </c>
      <c r="C191" s="411" t="s">
        <v>2950</v>
      </c>
      <c r="D191" s="412"/>
      <c r="E191" s="412"/>
      <c r="F191" s="412"/>
      <c r="G191" s="413"/>
      <c r="H191" s="230"/>
      <c r="I191" s="521" t="s">
        <v>2069</v>
      </c>
      <c r="J191" s="522"/>
      <c r="K191" s="522"/>
      <c r="L191" s="522"/>
      <c r="M191" s="522"/>
      <c r="N191" s="522"/>
      <c r="O191" s="522"/>
      <c r="P191" s="523"/>
      <c r="Q191" s="245"/>
      <c r="R191" s="231"/>
      <c r="S191" s="232"/>
      <c r="T191" s="232"/>
      <c r="U191" s="232"/>
      <c r="V191" s="232"/>
      <c r="W191" s="232"/>
      <c r="X191" s="232"/>
      <c r="Y191" s="232"/>
      <c r="Z191" s="233"/>
    </row>
    <row r="192" spans="1:26" ht="30.75" customHeight="1" x14ac:dyDescent="0.2">
      <c r="A192" s="5"/>
      <c r="B192" s="211" t="s">
        <v>2172</v>
      </c>
      <c r="C192" s="411" t="s">
        <v>2070</v>
      </c>
      <c r="D192" s="412"/>
      <c r="E192" s="412"/>
      <c r="F192" s="412"/>
      <c r="G192" s="413"/>
      <c r="H192" s="230"/>
      <c r="I192" s="521" t="s">
        <v>2952</v>
      </c>
      <c r="J192" s="522"/>
      <c r="K192" s="522"/>
      <c r="L192" s="522"/>
      <c r="M192" s="522"/>
      <c r="N192" s="522"/>
      <c r="O192" s="522"/>
      <c r="P192" s="523"/>
      <c r="Q192" s="245"/>
      <c r="R192" s="231"/>
      <c r="S192" s="232"/>
      <c r="T192" s="232"/>
      <c r="U192" s="232"/>
      <c r="V192" s="232"/>
      <c r="W192" s="232"/>
      <c r="X192" s="232"/>
      <c r="Y192" s="232"/>
      <c r="Z192" s="233"/>
    </row>
    <row r="193" spans="1:26" ht="25.5" customHeight="1" x14ac:dyDescent="0.2">
      <c r="B193" s="262" t="s">
        <v>92</v>
      </c>
      <c r="C193" s="263"/>
      <c r="D193" s="263"/>
      <c r="E193" s="263"/>
      <c r="F193" s="263"/>
      <c r="G193" s="263"/>
      <c r="H193" s="263"/>
      <c r="I193" s="263"/>
      <c r="J193" s="263"/>
      <c r="K193" s="263"/>
      <c r="L193" s="263"/>
      <c r="M193" s="263"/>
      <c r="N193" s="263"/>
      <c r="O193" s="263"/>
      <c r="P193" s="264"/>
      <c r="Q193" s="229">
        <f>COUNTIF(Q184:Q192,"N/A")</f>
        <v>0</v>
      </c>
      <c r="R193" s="361"/>
      <c r="S193" s="362"/>
      <c r="T193" s="362"/>
      <c r="U193" s="362"/>
      <c r="V193" s="362"/>
      <c r="W193" s="362"/>
      <c r="X193" s="362"/>
      <c r="Y193" s="362"/>
      <c r="Z193" s="363"/>
    </row>
    <row r="194" spans="1:26" ht="25.5" customHeight="1" x14ac:dyDescent="0.2">
      <c r="B194" s="266" t="s">
        <v>812</v>
      </c>
      <c r="C194" s="266"/>
      <c r="D194" s="266"/>
      <c r="E194" s="266"/>
      <c r="F194" s="266"/>
      <c r="G194" s="266"/>
      <c r="H194" s="266"/>
      <c r="I194" s="266"/>
      <c r="J194" s="266"/>
      <c r="K194" s="266"/>
      <c r="L194" s="266"/>
      <c r="M194" s="266"/>
      <c r="N194" s="266"/>
      <c r="O194" s="266"/>
      <c r="P194" s="266"/>
      <c r="Q194" s="246">
        <f>COUNTIFS(H184:H192,"M",Q184:Q192,"N/A")</f>
        <v>0</v>
      </c>
      <c r="R194" s="361"/>
      <c r="S194" s="362"/>
      <c r="T194" s="362"/>
      <c r="U194" s="362"/>
      <c r="V194" s="362"/>
      <c r="W194" s="362"/>
      <c r="X194" s="362"/>
      <c r="Y194" s="362"/>
      <c r="Z194" s="363"/>
    </row>
    <row r="195" spans="1:26" ht="25.5" customHeight="1" x14ac:dyDescent="0.2">
      <c r="B195" s="266" t="s">
        <v>813</v>
      </c>
      <c r="C195" s="266"/>
      <c r="D195" s="266"/>
      <c r="E195" s="266"/>
      <c r="F195" s="266"/>
      <c r="G195" s="266"/>
      <c r="H195" s="266"/>
      <c r="I195" s="266"/>
      <c r="J195" s="266"/>
      <c r="K195" s="266"/>
      <c r="L195" s="266"/>
      <c r="M195" s="266"/>
      <c r="N195" s="266"/>
      <c r="O195" s="266"/>
      <c r="P195" s="266"/>
      <c r="Q195" s="246">
        <f>COUNTIFS(H184:H192,"M",Q184:Q192,"1")</f>
        <v>0</v>
      </c>
      <c r="R195" s="361"/>
      <c r="S195" s="362"/>
      <c r="T195" s="362"/>
      <c r="U195" s="362"/>
      <c r="V195" s="362"/>
      <c r="W195" s="362"/>
      <c r="X195" s="362"/>
      <c r="Y195" s="362"/>
      <c r="Z195" s="363"/>
    </row>
    <row r="196" spans="1:26" ht="25.5" customHeight="1" x14ac:dyDescent="0.2">
      <c r="A196" s="25"/>
      <c r="B196" s="519" t="s">
        <v>93</v>
      </c>
      <c r="C196" s="520"/>
      <c r="D196" s="520"/>
      <c r="E196" s="520"/>
      <c r="F196" s="520"/>
      <c r="G196" s="520"/>
      <c r="H196" s="520"/>
      <c r="I196" s="520"/>
      <c r="J196" s="520"/>
      <c r="K196" s="520"/>
      <c r="L196" s="520"/>
      <c r="M196" s="520"/>
      <c r="N196" s="520"/>
      <c r="O196" s="520"/>
      <c r="P196" s="520"/>
      <c r="Q196" s="201">
        <f>SUM(Q184:Q192)</f>
        <v>0</v>
      </c>
      <c r="R196" s="361"/>
      <c r="S196" s="362"/>
      <c r="T196" s="362"/>
      <c r="U196" s="362"/>
      <c r="V196" s="362"/>
      <c r="W196" s="362"/>
      <c r="X196" s="362"/>
      <c r="Y196" s="362"/>
      <c r="Z196" s="363"/>
    </row>
    <row r="197" spans="1:26" ht="19.5" customHeight="1" x14ac:dyDescent="0.2">
      <c r="B197" s="216">
        <v>8</v>
      </c>
      <c r="C197" s="414" t="s">
        <v>533</v>
      </c>
      <c r="D197" s="415"/>
      <c r="E197" s="415"/>
      <c r="F197" s="415"/>
      <c r="G197" s="415"/>
      <c r="H197" s="415"/>
      <c r="I197" s="415"/>
      <c r="J197" s="415"/>
      <c r="K197" s="415"/>
      <c r="L197" s="415"/>
      <c r="M197" s="415"/>
      <c r="N197" s="415"/>
      <c r="O197" s="415"/>
      <c r="P197" s="416"/>
      <c r="Q197" s="200"/>
      <c r="R197" s="508"/>
      <c r="S197" s="509"/>
      <c r="T197" s="509"/>
      <c r="U197" s="509"/>
      <c r="V197" s="509"/>
      <c r="W197" s="509"/>
      <c r="X197" s="509"/>
      <c r="Y197" s="509"/>
      <c r="Z197" s="510"/>
    </row>
    <row r="198" spans="1:26" ht="19.5" customHeight="1" x14ac:dyDescent="0.2">
      <c r="B198" s="216" t="s">
        <v>564</v>
      </c>
      <c r="C198" s="414" t="s">
        <v>387</v>
      </c>
      <c r="D198" s="415"/>
      <c r="E198" s="415"/>
      <c r="F198" s="415"/>
      <c r="G198" s="415"/>
      <c r="H198" s="415"/>
      <c r="I198" s="415"/>
      <c r="J198" s="415"/>
      <c r="K198" s="415"/>
      <c r="L198" s="415"/>
      <c r="M198" s="415"/>
      <c r="N198" s="415"/>
      <c r="O198" s="415"/>
      <c r="P198" s="416"/>
      <c r="Q198" s="200"/>
      <c r="R198" s="508"/>
      <c r="S198" s="509"/>
      <c r="T198" s="509"/>
      <c r="U198" s="509"/>
      <c r="V198" s="509"/>
      <c r="W198" s="509"/>
      <c r="X198" s="509"/>
      <c r="Y198" s="509"/>
      <c r="Z198" s="510"/>
    </row>
    <row r="199" spans="1:26" ht="118.5" customHeight="1" x14ac:dyDescent="0.2">
      <c r="B199" s="211" t="s">
        <v>566</v>
      </c>
      <c r="C199" s="255" t="s">
        <v>2837</v>
      </c>
      <c r="D199" s="256"/>
      <c r="E199" s="256"/>
      <c r="F199" s="256"/>
      <c r="G199" s="257"/>
      <c r="H199" s="232" t="s">
        <v>57</v>
      </c>
      <c r="I199" s="255" t="s">
        <v>2953</v>
      </c>
      <c r="J199" s="256"/>
      <c r="K199" s="256"/>
      <c r="L199" s="256"/>
      <c r="M199" s="256"/>
      <c r="N199" s="256"/>
      <c r="O199" s="256"/>
      <c r="P199" s="257"/>
      <c r="Q199" s="15"/>
      <c r="R199" s="391"/>
      <c r="S199" s="392"/>
      <c r="T199" s="392"/>
      <c r="U199" s="392"/>
      <c r="V199" s="392"/>
      <c r="W199" s="392"/>
      <c r="X199" s="392"/>
      <c r="Y199" s="392"/>
      <c r="Z199" s="393"/>
    </row>
    <row r="200" spans="1:26" ht="19.5" customHeight="1" x14ac:dyDescent="0.2">
      <c r="B200" s="211" t="s">
        <v>582</v>
      </c>
      <c r="C200" s="255" t="s">
        <v>320</v>
      </c>
      <c r="D200" s="256"/>
      <c r="E200" s="256"/>
      <c r="F200" s="256"/>
      <c r="G200" s="257"/>
      <c r="H200" s="234"/>
      <c r="I200" s="255" t="s">
        <v>444</v>
      </c>
      <c r="J200" s="256"/>
      <c r="K200" s="256"/>
      <c r="L200" s="256"/>
      <c r="M200" s="256"/>
      <c r="N200" s="256"/>
      <c r="O200" s="256"/>
      <c r="P200" s="257"/>
      <c r="Q200" s="244"/>
      <c r="R200" s="391"/>
      <c r="S200" s="392"/>
      <c r="T200" s="392"/>
      <c r="U200" s="392"/>
      <c r="V200" s="392"/>
      <c r="W200" s="392"/>
      <c r="X200" s="392"/>
      <c r="Y200" s="392"/>
      <c r="Z200" s="393"/>
    </row>
    <row r="201" spans="1:26" ht="33.75" customHeight="1" x14ac:dyDescent="0.2">
      <c r="B201" s="211" t="s">
        <v>55</v>
      </c>
      <c r="C201" s="411" t="s">
        <v>537</v>
      </c>
      <c r="D201" s="256"/>
      <c r="E201" s="256"/>
      <c r="F201" s="256"/>
      <c r="G201" s="257"/>
      <c r="H201" s="226"/>
      <c r="I201" s="388" t="s">
        <v>538</v>
      </c>
      <c r="J201" s="389"/>
      <c r="K201" s="389"/>
      <c r="L201" s="389"/>
      <c r="M201" s="389"/>
      <c r="N201" s="389"/>
      <c r="O201" s="389"/>
      <c r="P201" s="390"/>
      <c r="Q201" s="15"/>
      <c r="R201" s="391"/>
      <c r="S201" s="392"/>
      <c r="T201" s="392"/>
      <c r="U201" s="392"/>
      <c r="V201" s="392"/>
      <c r="W201" s="392"/>
      <c r="X201" s="392"/>
      <c r="Y201" s="392"/>
      <c r="Z201" s="393"/>
    </row>
    <row r="202" spans="1:26" ht="45" customHeight="1" x14ac:dyDescent="0.2">
      <c r="B202" s="211" t="s">
        <v>58</v>
      </c>
      <c r="C202" s="411" t="s">
        <v>324</v>
      </c>
      <c r="D202" s="256"/>
      <c r="E202" s="256"/>
      <c r="F202" s="256"/>
      <c r="G202" s="257"/>
      <c r="H202" s="226"/>
      <c r="I202" s="388" t="s">
        <v>1902</v>
      </c>
      <c r="J202" s="389"/>
      <c r="K202" s="389"/>
      <c r="L202" s="389"/>
      <c r="M202" s="389"/>
      <c r="N202" s="389"/>
      <c r="O202" s="389"/>
      <c r="P202" s="390"/>
      <c r="Q202" s="15"/>
      <c r="R202" s="391"/>
      <c r="S202" s="392"/>
      <c r="T202" s="392"/>
      <c r="U202" s="392"/>
      <c r="V202" s="392"/>
      <c r="W202" s="392"/>
      <c r="X202" s="392"/>
      <c r="Y202" s="392"/>
      <c r="Z202" s="393"/>
    </row>
    <row r="203" spans="1:26" ht="30" customHeight="1" x14ac:dyDescent="0.2">
      <c r="B203" s="211" t="s">
        <v>59</v>
      </c>
      <c r="C203" s="411" t="s">
        <v>539</v>
      </c>
      <c r="D203" s="256"/>
      <c r="E203" s="256"/>
      <c r="F203" s="256"/>
      <c r="G203" s="257"/>
      <c r="H203" s="226"/>
      <c r="I203" s="431" t="s">
        <v>328</v>
      </c>
      <c r="J203" s="432"/>
      <c r="K203" s="432"/>
      <c r="L203" s="432"/>
      <c r="M203" s="432"/>
      <c r="N203" s="432"/>
      <c r="O203" s="432"/>
      <c r="P203" s="433"/>
      <c r="Q203" s="15"/>
      <c r="R203" s="391"/>
      <c r="S203" s="392"/>
      <c r="T203" s="392"/>
      <c r="U203" s="392"/>
      <c r="V203" s="392"/>
      <c r="W203" s="392"/>
      <c r="X203" s="392"/>
      <c r="Y203" s="392"/>
      <c r="Z203" s="393"/>
    </row>
    <row r="204" spans="1:26" ht="74.25" customHeight="1" x14ac:dyDescent="0.2">
      <c r="B204" s="524" t="s">
        <v>2173</v>
      </c>
      <c r="C204" s="516" t="s">
        <v>2838</v>
      </c>
      <c r="D204" s="517"/>
      <c r="E204" s="517"/>
      <c r="F204" s="517"/>
      <c r="G204" s="518"/>
      <c r="H204" s="240" t="s">
        <v>57</v>
      </c>
      <c r="I204" s="431" t="s">
        <v>2839</v>
      </c>
      <c r="J204" s="432"/>
      <c r="K204" s="432"/>
      <c r="L204" s="432"/>
      <c r="M204" s="432"/>
      <c r="N204" s="432"/>
      <c r="O204" s="432"/>
      <c r="P204" s="433"/>
      <c r="Q204" s="394"/>
      <c r="R204" s="391"/>
      <c r="S204" s="392"/>
      <c r="T204" s="392"/>
      <c r="U204" s="392"/>
      <c r="V204" s="392"/>
      <c r="W204" s="392"/>
      <c r="X204" s="392"/>
      <c r="Y204" s="392"/>
      <c r="Z204" s="393"/>
    </row>
    <row r="205" spans="1:26" ht="90" customHeight="1" x14ac:dyDescent="0.2">
      <c r="B205" s="525"/>
      <c r="C205" s="526"/>
      <c r="D205" s="527"/>
      <c r="E205" s="527"/>
      <c r="F205" s="527"/>
      <c r="G205" s="528"/>
      <c r="H205" s="236"/>
      <c r="I205" s="434" t="s">
        <v>541</v>
      </c>
      <c r="J205" s="435"/>
      <c r="K205" s="435"/>
      <c r="L205" s="435"/>
      <c r="M205" s="435"/>
      <c r="N205" s="435"/>
      <c r="O205" s="435"/>
      <c r="P205" s="436"/>
      <c r="Q205" s="395"/>
      <c r="R205" s="391"/>
      <c r="S205" s="392"/>
      <c r="T205" s="392"/>
      <c r="U205" s="392"/>
      <c r="V205" s="392"/>
      <c r="W205" s="392"/>
      <c r="X205" s="392"/>
      <c r="Y205" s="392"/>
      <c r="Z205" s="393"/>
    </row>
    <row r="206" spans="1:26" ht="19.5" customHeight="1" x14ac:dyDescent="0.2">
      <c r="B206" s="211" t="s">
        <v>2174</v>
      </c>
      <c r="C206" s="521" t="s">
        <v>543</v>
      </c>
      <c r="D206" s="522"/>
      <c r="E206" s="522"/>
      <c r="F206" s="522"/>
      <c r="G206" s="523"/>
      <c r="H206" s="53"/>
      <c r="I206" s="388" t="s">
        <v>444</v>
      </c>
      <c r="J206" s="389"/>
      <c r="K206" s="389"/>
      <c r="L206" s="389"/>
      <c r="M206" s="389"/>
      <c r="N206" s="389"/>
      <c r="O206" s="389"/>
      <c r="P206" s="390"/>
      <c r="Q206" s="244"/>
      <c r="R206" s="391"/>
      <c r="S206" s="392"/>
      <c r="T206" s="392"/>
      <c r="U206" s="392"/>
      <c r="V206" s="392"/>
      <c r="W206" s="392"/>
      <c r="X206" s="392"/>
      <c r="Y206" s="392"/>
      <c r="Z206" s="393"/>
    </row>
    <row r="207" spans="1:26" ht="30" customHeight="1" x14ac:dyDescent="0.2">
      <c r="B207" s="211" t="s">
        <v>55</v>
      </c>
      <c r="C207" s="411" t="s">
        <v>544</v>
      </c>
      <c r="D207" s="256"/>
      <c r="E207" s="256"/>
      <c r="F207" s="256"/>
      <c r="G207" s="257"/>
      <c r="H207" s="226"/>
      <c r="I207" s="255" t="s">
        <v>1903</v>
      </c>
      <c r="J207" s="256"/>
      <c r="K207" s="256"/>
      <c r="L207" s="256"/>
      <c r="M207" s="256"/>
      <c r="N207" s="256"/>
      <c r="O207" s="256"/>
      <c r="P207" s="257"/>
      <c r="Q207" s="15"/>
      <c r="R207" s="391"/>
      <c r="S207" s="392"/>
      <c r="T207" s="392"/>
      <c r="U207" s="392"/>
      <c r="V207" s="392"/>
      <c r="W207" s="392"/>
      <c r="X207" s="392"/>
      <c r="Y207" s="392"/>
      <c r="Z207" s="393"/>
    </row>
    <row r="208" spans="1:26" ht="30" customHeight="1" x14ac:dyDescent="0.2">
      <c r="B208" s="211" t="s">
        <v>58</v>
      </c>
      <c r="C208" s="411" t="s">
        <v>545</v>
      </c>
      <c r="D208" s="256"/>
      <c r="E208" s="256"/>
      <c r="F208" s="256"/>
      <c r="G208" s="257"/>
      <c r="H208" s="226"/>
      <c r="I208" s="255" t="s">
        <v>546</v>
      </c>
      <c r="J208" s="256"/>
      <c r="K208" s="256"/>
      <c r="L208" s="256"/>
      <c r="M208" s="256"/>
      <c r="N208" s="256"/>
      <c r="O208" s="256"/>
      <c r="P208" s="257"/>
      <c r="Q208" s="15"/>
      <c r="R208" s="391"/>
      <c r="S208" s="392"/>
      <c r="T208" s="392"/>
      <c r="U208" s="392"/>
      <c r="V208" s="392"/>
      <c r="W208" s="392"/>
      <c r="X208" s="392"/>
      <c r="Y208" s="392"/>
      <c r="Z208" s="393"/>
    </row>
    <row r="209" spans="2:26" ht="30" customHeight="1" x14ac:dyDescent="0.2">
      <c r="B209" s="211" t="s">
        <v>59</v>
      </c>
      <c r="C209" s="255" t="s">
        <v>547</v>
      </c>
      <c r="D209" s="256"/>
      <c r="E209" s="256"/>
      <c r="F209" s="256"/>
      <c r="G209" s="257"/>
      <c r="H209" s="226"/>
      <c r="I209" s="255" t="s">
        <v>1904</v>
      </c>
      <c r="J209" s="256"/>
      <c r="K209" s="256"/>
      <c r="L209" s="256"/>
      <c r="M209" s="256"/>
      <c r="N209" s="256"/>
      <c r="O209" s="256"/>
      <c r="P209" s="257"/>
      <c r="Q209" s="15"/>
      <c r="R209" s="391"/>
      <c r="S209" s="392"/>
      <c r="T209" s="392"/>
      <c r="U209" s="392"/>
      <c r="V209" s="392"/>
      <c r="W209" s="392"/>
      <c r="X209" s="392"/>
      <c r="Y209" s="392"/>
      <c r="Z209" s="393"/>
    </row>
    <row r="210" spans="2:26" ht="45.75" customHeight="1" x14ac:dyDescent="0.2">
      <c r="B210" s="211" t="s">
        <v>61</v>
      </c>
      <c r="C210" s="411" t="s">
        <v>1905</v>
      </c>
      <c r="D210" s="256"/>
      <c r="E210" s="256"/>
      <c r="F210" s="256"/>
      <c r="G210" s="257"/>
      <c r="H210" s="226"/>
      <c r="I210" s="388" t="s">
        <v>548</v>
      </c>
      <c r="J210" s="389"/>
      <c r="K210" s="389"/>
      <c r="L210" s="389"/>
      <c r="M210" s="389"/>
      <c r="N210" s="389"/>
      <c r="O210" s="389"/>
      <c r="P210" s="390"/>
      <c r="Q210" s="15"/>
      <c r="R210" s="391"/>
      <c r="S210" s="392"/>
      <c r="T210" s="392"/>
      <c r="U210" s="392"/>
      <c r="V210" s="392"/>
      <c r="W210" s="392"/>
      <c r="X210" s="392"/>
      <c r="Y210" s="392"/>
      <c r="Z210" s="393"/>
    </row>
    <row r="211" spans="2:26" ht="45" customHeight="1" x14ac:dyDescent="0.2">
      <c r="B211" s="211" t="s">
        <v>63</v>
      </c>
      <c r="C211" s="411" t="s">
        <v>549</v>
      </c>
      <c r="D211" s="256"/>
      <c r="E211" s="256"/>
      <c r="F211" s="256"/>
      <c r="G211" s="257"/>
      <c r="H211" s="232" t="s">
        <v>57</v>
      </c>
      <c r="I211" s="255" t="s">
        <v>1906</v>
      </c>
      <c r="J211" s="256"/>
      <c r="K211" s="256"/>
      <c r="L211" s="256"/>
      <c r="M211" s="256"/>
      <c r="N211" s="256"/>
      <c r="O211" s="256"/>
      <c r="P211" s="257"/>
      <c r="Q211" s="15"/>
      <c r="R211" s="391"/>
      <c r="S211" s="392"/>
      <c r="T211" s="392"/>
      <c r="U211" s="392"/>
      <c r="V211" s="392"/>
      <c r="W211" s="392"/>
      <c r="X211" s="392"/>
      <c r="Y211" s="392"/>
      <c r="Z211" s="393"/>
    </row>
    <row r="212" spans="2:26" ht="19.5" customHeight="1" x14ac:dyDescent="0.2">
      <c r="B212" s="211" t="s">
        <v>2175</v>
      </c>
      <c r="C212" s="255" t="s">
        <v>551</v>
      </c>
      <c r="D212" s="256"/>
      <c r="E212" s="256"/>
      <c r="F212" s="256"/>
      <c r="G212" s="257"/>
      <c r="H212" s="43"/>
      <c r="I212" s="388" t="s">
        <v>444</v>
      </c>
      <c r="J212" s="389"/>
      <c r="K212" s="389"/>
      <c r="L212" s="389"/>
      <c r="M212" s="389"/>
      <c r="N212" s="389"/>
      <c r="O212" s="389"/>
      <c r="P212" s="390"/>
      <c r="Q212" s="244"/>
      <c r="R212" s="391"/>
      <c r="S212" s="392"/>
      <c r="T212" s="392"/>
      <c r="U212" s="392"/>
      <c r="V212" s="392"/>
      <c r="W212" s="392"/>
      <c r="X212" s="392"/>
      <c r="Y212" s="392"/>
      <c r="Z212" s="393"/>
    </row>
    <row r="213" spans="2:26" ht="36.75" customHeight="1" x14ac:dyDescent="0.2">
      <c r="B213" s="211" t="s">
        <v>55</v>
      </c>
      <c r="C213" s="411" t="s">
        <v>2954</v>
      </c>
      <c r="D213" s="412"/>
      <c r="E213" s="412"/>
      <c r="F213" s="412"/>
      <c r="G213" s="413"/>
      <c r="H213" s="190"/>
      <c r="I213" s="255" t="s">
        <v>2955</v>
      </c>
      <c r="J213" s="256"/>
      <c r="K213" s="256"/>
      <c r="L213" s="256"/>
      <c r="M213" s="256"/>
      <c r="N213" s="256"/>
      <c r="O213" s="256"/>
      <c r="P213" s="257"/>
      <c r="Q213" s="15"/>
      <c r="R213" s="391"/>
      <c r="S213" s="392"/>
      <c r="T213" s="392"/>
      <c r="U213" s="392"/>
      <c r="V213" s="392"/>
      <c r="W213" s="392"/>
      <c r="X213" s="392"/>
      <c r="Y213" s="392"/>
      <c r="Z213" s="393"/>
    </row>
    <row r="214" spans="2:26" ht="45.75" customHeight="1" x14ac:dyDescent="0.2">
      <c r="B214" s="211" t="s">
        <v>58</v>
      </c>
      <c r="C214" s="411" t="s">
        <v>552</v>
      </c>
      <c r="D214" s="412"/>
      <c r="E214" s="412"/>
      <c r="F214" s="412"/>
      <c r="G214" s="413"/>
      <c r="H214" s="190" t="s">
        <v>57</v>
      </c>
      <c r="I214" s="255" t="s">
        <v>553</v>
      </c>
      <c r="J214" s="256"/>
      <c r="K214" s="256"/>
      <c r="L214" s="256"/>
      <c r="M214" s="256"/>
      <c r="N214" s="256"/>
      <c r="O214" s="256"/>
      <c r="P214" s="257"/>
      <c r="Q214" s="245"/>
      <c r="R214" s="391"/>
      <c r="S214" s="392"/>
      <c r="T214" s="392"/>
      <c r="U214" s="392"/>
      <c r="V214" s="392"/>
      <c r="W214" s="392"/>
      <c r="X214" s="392"/>
      <c r="Y214" s="392"/>
      <c r="Z214" s="393"/>
    </row>
    <row r="215" spans="2:26" ht="25.5" customHeight="1" x14ac:dyDescent="0.2">
      <c r="B215" s="262" t="s">
        <v>92</v>
      </c>
      <c r="C215" s="263"/>
      <c r="D215" s="263"/>
      <c r="E215" s="263"/>
      <c r="F215" s="263"/>
      <c r="G215" s="263"/>
      <c r="H215" s="263"/>
      <c r="I215" s="263"/>
      <c r="J215" s="263"/>
      <c r="K215" s="263"/>
      <c r="L215" s="263"/>
      <c r="M215" s="263"/>
      <c r="N215" s="263"/>
      <c r="O215" s="263"/>
      <c r="P215" s="264"/>
      <c r="Q215" s="229">
        <f>COUNTIF(Q199:Q214,"N/A")</f>
        <v>0</v>
      </c>
      <c r="R215" s="361"/>
      <c r="S215" s="362"/>
      <c r="T215" s="362"/>
      <c r="U215" s="362"/>
      <c r="V215" s="362"/>
      <c r="W215" s="362"/>
      <c r="X215" s="362"/>
      <c r="Y215" s="362"/>
      <c r="Z215" s="363"/>
    </row>
    <row r="216" spans="2:26" ht="25.5" customHeight="1" x14ac:dyDescent="0.2">
      <c r="B216" s="266" t="s">
        <v>812</v>
      </c>
      <c r="C216" s="266"/>
      <c r="D216" s="266"/>
      <c r="E216" s="266"/>
      <c r="F216" s="266"/>
      <c r="G216" s="266"/>
      <c r="H216" s="266"/>
      <c r="I216" s="266"/>
      <c r="J216" s="266"/>
      <c r="K216" s="266"/>
      <c r="L216" s="266"/>
      <c r="M216" s="266"/>
      <c r="N216" s="266"/>
      <c r="O216" s="266"/>
      <c r="P216" s="266"/>
      <c r="Q216" s="246">
        <f>COUNTIFS(H199:H214,"M",Q199:Q214,"N/A")</f>
        <v>0</v>
      </c>
      <c r="R216" s="361"/>
      <c r="S216" s="362"/>
      <c r="T216" s="362"/>
      <c r="U216" s="362"/>
      <c r="V216" s="362"/>
      <c r="W216" s="362"/>
      <c r="X216" s="362"/>
      <c r="Y216" s="362"/>
      <c r="Z216" s="363"/>
    </row>
    <row r="217" spans="2:26" ht="25.5" customHeight="1" x14ac:dyDescent="0.2">
      <c r="B217" s="266" t="s">
        <v>813</v>
      </c>
      <c r="C217" s="266"/>
      <c r="D217" s="266"/>
      <c r="E217" s="266"/>
      <c r="F217" s="266"/>
      <c r="G217" s="266"/>
      <c r="H217" s="266"/>
      <c r="I217" s="266"/>
      <c r="J217" s="266"/>
      <c r="K217" s="266"/>
      <c r="L217" s="266"/>
      <c r="M217" s="266"/>
      <c r="N217" s="266"/>
      <c r="O217" s="266"/>
      <c r="P217" s="266"/>
      <c r="Q217" s="246">
        <f>COUNTIFS(H199:H214,"M",Q199:Q214,"1")</f>
        <v>0</v>
      </c>
      <c r="R217" s="361"/>
      <c r="S217" s="362"/>
      <c r="T217" s="362"/>
      <c r="U217" s="362"/>
      <c r="V217" s="362"/>
      <c r="W217" s="362"/>
      <c r="X217" s="362"/>
      <c r="Y217" s="362"/>
      <c r="Z217" s="363"/>
    </row>
    <row r="218" spans="2:26" ht="26.25" customHeight="1" x14ac:dyDescent="0.2">
      <c r="B218" s="262" t="s">
        <v>93</v>
      </c>
      <c r="C218" s="263"/>
      <c r="D218" s="263"/>
      <c r="E218" s="263"/>
      <c r="F218" s="263"/>
      <c r="G218" s="263"/>
      <c r="H218" s="263"/>
      <c r="I218" s="263"/>
      <c r="J218" s="263"/>
      <c r="K218" s="263"/>
      <c r="L218" s="263"/>
      <c r="M218" s="263"/>
      <c r="N218" s="263"/>
      <c r="O218" s="263"/>
      <c r="P218" s="263"/>
      <c r="Q218" s="201">
        <f>SUM(Q199:Q214)</f>
        <v>0</v>
      </c>
      <c r="R218" s="361"/>
      <c r="S218" s="362"/>
      <c r="T218" s="362"/>
      <c r="U218" s="362"/>
      <c r="V218" s="362"/>
      <c r="W218" s="362"/>
      <c r="X218" s="362"/>
      <c r="Y218" s="362"/>
      <c r="Z218" s="363"/>
    </row>
    <row r="219" spans="2:26" ht="19.5" customHeight="1" x14ac:dyDescent="0.2">
      <c r="B219" s="216" t="s">
        <v>584</v>
      </c>
      <c r="C219" s="414" t="s">
        <v>388</v>
      </c>
      <c r="D219" s="415"/>
      <c r="E219" s="415"/>
      <c r="F219" s="415"/>
      <c r="G219" s="415"/>
      <c r="H219" s="415"/>
      <c r="I219" s="415"/>
      <c r="J219" s="415"/>
      <c r="K219" s="415"/>
      <c r="L219" s="415"/>
      <c r="M219" s="415"/>
      <c r="N219" s="415"/>
      <c r="O219" s="415"/>
      <c r="P219" s="416"/>
      <c r="Q219" s="200"/>
      <c r="R219" s="508"/>
      <c r="S219" s="509"/>
      <c r="T219" s="509"/>
      <c r="U219" s="509"/>
      <c r="V219" s="509"/>
      <c r="W219" s="509"/>
      <c r="X219" s="509"/>
      <c r="Y219" s="509"/>
      <c r="Z219" s="510"/>
    </row>
    <row r="220" spans="2:26" ht="45" customHeight="1" x14ac:dyDescent="0.2">
      <c r="B220" s="211" t="s">
        <v>586</v>
      </c>
      <c r="C220" s="255" t="s">
        <v>2956</v>
      </c>
      <c r="D220" s="256"/>
      <c r="E220" s="256"/>
      <c r="F220" s="256"/>
      <c r="G220" s="257"/>
      <c r="H220" s="234"/>
      <c r="I220" s="255" t="s">
        <v>2964</v>
      </c>
      <c r="J220" s="256"/>
      <c r="K220" s="256"/>
      <c r="L220" s="256"/>
      <c r="M220" s="256"/>
      <c r="N220" s="256"/>
      <c r="O220" s="256"/>
      <c r="P220" s="257"/>
      <c r="Q220" s="244"/>
      <c r="R220" s="391"/>
      <c r="S220" s="392"/>
      <c r="T220" s="392"/>
      <c r="U220" s="392"/>
      <c r="V220" s="392"/>
      <c r="W220" s="392"/>
      <c r="X220" s="392"/>
      <c r="Y220" s="392"/>
      <c r="Z220" s="393"/>
    </row>
    <row r="221" spans="2:26" ht="88.5" customHeight="1" x14ac:dyDescent="0.2">
      <c r="B221" s="211" t="s">
        <v>55</v>
      </c>
      <c r="C221" s="411" t="s">
        <v>2957</v>
      </c>
      <c r="D221" s="412"/>
      <c r="E221" s="412"/>
      <c r="F221" s="412"/>
      <c r="G221" s="413"/>
      <c r="H221" s="190" t="s">
        <v>57</v>
      </c>
      <c r="I221" s="388" t="s">
        <v>2965</v>
      </c>
      <c r="J221" s="389"/>
      <c r="K221" s="389"/>
      <c r="L221" s="389"/>
      <c r="M221" s="389"/>
      <c r="N221" s="389"/>
      <c r="O221" s="389"/>
      <c r="P221" s="390"/>
      <c r="Q221" s="15"/>
      <c r="R221" s="391"/>
      <c r="S221" s="392"/>
      <c r="T221" s="392"/>
      <c r="U221" s="392"/>
      <c r="V221" s="392"/>
      <c r="W221" s="392"/>
      <c r="X221" s="392"/>
      <c r="Y221" s="392"/>
      <c r="Z221" s="393"/>
    </row>
    <row r="222" spans="2:26" ht="21" customHeight="1" x14ac:dyDescent="0.2">
      <c r="B222" s="211" t="s">
        <v>58</v>
      </c>
      <c r="C222" s="411" t="s">
        <v>2958</v>
      </c>
      <c r="D222" s="412"/>
      <c r="E222" s="412"/>
      <c r="F222" s="412"/>
      <c r="G222" s="413"/>
      <c r="H222" s="230"/>
      <c r="I222" s="388" t="s">
        <v>554</v>
      </c>
      <c r="J222" s="389"/>
      <c r="K222" s="389"/>
      <c r="L222" s="389"/>
      <c r="M222" s="389"/>
      <c r="N222" s="389"/>
      <c r="O222" s="389"/>
      <c r="P222" s="390"/>
      <c r="Q222" s="15"/>
      <c r="R222" s="391"/>
      <c r="S222" s="392"/>
      <c r="T222" s="392"/>
      <c r="U222" s="392"/>
      <c r="V222" s="392"/>
      <c r="W222" s="392"/>
      <c r="X222" s="392"/>
      <c r="Y222" s="392"/>
      <c r="Z222" s="393"/>
    </row>
    <row r="223" spans="2:26" ht="32.25" customHeight="1" x14ac:dyDescent="0.2">
      <c r="B223" s="211" t="s">
        <v>59</v>
      </c>
      <c r="C223" s="411" t="s">
        <v>3350</v>
      </c>
      <c r="D223" s="412"/>
      <c r="E223" s="412"/>
      <c r="F223" s="412"/>
      <c r="G223" s="413"/>
      <c r="H223" s="230"/>
      <c r="I223" s="388" t="s">
        <v>3351</v>
      </c>
      <c r="J223" s="389"/>
      <c r="K223" s="389"/>
      <c r="L223" s="389"/>
      <c r="M223" s="389"/>
      <c r="N223" s="389"/>
      <c r="O223" s="389"/>
      <c r="P223" s="390"/>
      <c r="Q223" s="15"/>
      <c r="R223" s="391"/>
      <c r="S223" s="392"/>
      <c r="T223" s="392"/>
      <c r="U223" s="392"/>
      <c r="V223" s="392"/>
      <c r="W223" s="392"/>
      <c r="X223" s="392"/>
      <c r="Y223" s="392"/>
      <c r="Z223" s="393"/>
    </row>
    <row r="224" spans="2:26" ht="45.75" customHeight="1" x14ac:dyDescent="0.2">
      <c r="B224" s="211" t="s">
        <v>61</v>
      </c>
      <c r="C224" s="411" t="s">
        <v>2959</v>
      </c>
      <c r="D224" s="412"/>
      <c r="E224" s="412"/>
      <c r="F224" s="412"/>
      <c r="G224" s="413"/>
      <c r="H224" s="230"/>
      <c r="I224" s="409" t="s">
        <v>555</v>
      </c>
      <c r="J224" s="408"/>
      <c r="K224" s="408"/>
      <c r="L224" s="408"/>
      <c r="M224" s="408"/>
      <c r="N224" s="408"/>
      <c r="O224" s="408"/>
      <c r="P224" s="410"/>
      <c r="Q224" s="15"/>
      <c r="R224" s="391"/>
      <c r="S224" s="392"/>
      <c r="T224" s="392"/>
      <c r="U224" s="392"/>
      <c r="V224" s="392"/>
      <c r="W224" s="392"/>
      <c r="X224" s="392"/>
      <c r="Y224" s="392"/>
      <c r="Z224" s="393"/>
    </row>
    <row r="225" spans="2:26" ht="19.5" customHeight="1" x14ac:dyDescent="0.2">
      <c r="B225" s="211" t="s">
        <v>63</v>
      </c>
      <c r="C225" s="411" t="s">
        <v>2960</v>
      </c>
      <c r="D225" s="412"/>
      <c r="E225" s="412"/>
      <c r="F225" s="412"/>
      <c r="G225" s="413"/>
      <c r="H225" s="230"/>
      <c r="I225" s="388" t="s">
        <v>444</v>
      </c>
      <c r="J225" s="389"/>
      <c r="K225" s="389"/>
      <c r="L225" s="389"/>
      <c r="M225" s="389"/>
      <c r="N225" s="389"/>
      <c r="O225" s="389"/>
      <c r="P225" s="390"/>
      <c r="Q225" s="15"/>
      <c r="R225" s="391"/>
      <c r="S225" s="392"/>
      <c r="T225" s="392"/>
      <c r="U225" s="392"/>
      <c r="V225" s="392"/>
      <c r="W225" s="392"/>
      <c r="X225" s="392"/>
      <c r="Y225" s="392"/>
      <c r="Z225" s="393"/>
    </row>
    <row r="226" spans="2:26" ht="19.5" customHeight="1" x14ac:dyDescent="0.2">
      <c r="B226" s="211" t="s">
        <v>65</v>
      </c>
      <c r="C226" s="411" t="s">
        <v>2961</v>
      </c>
      <c r="D226" s="412"/>
      <c r="E226" s="412"/>
      <c r="F226" s="412"/>
      <c r="G226" s="413"/>
      <c r="H226" s="230"/>
      <c r="I226" s="388" t="s">
        <v>556</v>
      </c>
      <c r="J226" s="389"/>
      <c r="K226" s="389"/>
      <c r="L226" s="389"/>
      <c r="M226" s="389"/>
      <c r="N226" s="389"/>
      <c r="O226" s="389"/>
      <c r="P226" s="390"/>
      <c r="Q226" s="15"/>
      <c r="R226" s="391"/>
      <c r="S226" s="392"/>
      <c r="T226" s="392"/>
      <c r="U226" s="392"/>
      <c r="V226" s="392"/>
      <c r="W226" s="392"/>
      <c r="X226" s="392"/>
      <c r="Y226" s="392"/>
      <c r="Z226" s="393"/>
    </row>
    <row r="227" spans="2:26" ht="19.5" customHeight="1" x14ac:dyDescent="0.2">
      <c r="B227" s="211" t="s">
        <v>68</v>
      </c>
      <c r="C227" s="411" t="s">
        <v>557</v>
      </c>
      <c r="D227" s="412"/>
      <c r="E227" s="412"/>
      <c r="F227" s="412"/>
      <c r="G227" s="413"/>
      <c r="H227" s="230"/>
      <c r="I227" s="388" t="s">
        <v>558</v>
      </c>
      <c r="J227" s="389"/>
      <c r="K227" s="389"/>
      <c r="L227" s="389"/>
      <c r="M227" s="389"/>
      <c r="N227" s="389"/>
      <c r="O227" s="389"/>
      <c r="P227" s="390"/>
      <c r="Q227" s="15"/>
      <c r="R227" s="391"/>
      <c r="S227" s="392"/>
      <c r="T227" s="392"/>
      <c r="U227" s="392"/>
      <c r="V227" s="392"/>
      <c r="W227" s="392"/>
      <c r="X227" s="392"/>
      <c r="Y227" s="392"/>
      <c r="Z227" s="393"/>
    </row>
    <row r="228" spans="2:26" ht="19.5" customHeight="1" x14ac:dyDescent="0.2">
      <c r="B228" s="211" t="s">
        <v>71</v>
      </c>
      <c r="C228" s="411" t="s">
        <v>2962</v>
      </c>
      <c r="D228" s="256"/>
      <c r="E228" s="256"/>
      <c r="F228" s="256"/>
      <c r="G228" s="257"/>
      <c r="H228" s="226"/>
      <c r="I228" s="409" t="s">
        <v>560</v>
      </c>
      <c r="J228" s="408"/>
      <c r="K228" s="408"/>
      <c r="L228" s="408"/>
      <c r="M228" s="408"/>
      <c r="N228" s="408"/>
      <c r="O228" s="408"/>
      <c r="P228" s="410"/>
      <c r="Q228" s="15"/>
      <c r="R228" s="391"/>
      <c r="S228" s="392"/>
      <c r="T228" s="392"/>
      <c r="U228" s="392"/>
      <c r="V228" s="392"/>
      <c r="W228" s="392"/>
      <c r="X228" s="392"/>
      <c r="Y228" s="392"/>
      <c r="Z228" s="393"/>
    </row>
    <row r="229" spans="2:26" ht="45" customHeight="1" x14ac:dyDescent="0.2">
      <c r="B229" s="211" t="s">
        <v>649</v>
      </c>
      <c r="C229" s="255" t="s">
        <v>2963</v>
      </c>
      <c r="D229" s="256"/>
      <c r="E229" s="256"/>
      <c r="F229" s="256"/>
      <c r="G229" s="257"/>
      <c r="H229" s="226"/>
      <c r="I229" s="255" t="s">
        <v>561</v>
      </c>
      <c r="J229" s="256"/>
      <c r="K229" s="256"/>
      <c r="L229" s="256"/>
      <c r="M229" s="256"/>
      <c r="N229" s="256"/>
      <c r="O229" s="256"/>
      <c r="P229" s="257"/>
      <c r="Q229" s="15"/>
      <c r="R229" s="391"/>
      <c r="S229" s="392"/>
      <c r="T229" s="392"/>
      <c r="U229" s="392"/>
      <c r="V229" s="392"/>
      <c r="W229" s="392"/>
      <c r="X229" s="392"/>
      <c r="Y229" s="392"/>
      <c r="Z229" s="393"/>
    </row>
    <row r="230" spans="2:26" ht="31.5" customHeight="1" x14ac:dyDescent="0.2">
      <c r="B230" s="211" t="s">
        <v>2176</v>
      </c>
      <c r="C230" s="255" t="s">
        <v>562</v>
      </c>
      <c r="D230" s="256"/>
      <c r="E230" s="256"/>
      <c r="F230" s="256"/>
      <c r="G230" s="257"/>
      <c r="H230" s="226"/>
      <c r="I230" s="388" t="s">
        <v>2853</v>
      </c>
      <c r="J230" s="389"/>
      <c r="K230" s="389"/>
      <c r="L230" s="389"/>
      <c r="M230" s="389"/>
      <c r="N230" s="389"/>
      <c r="O230" s="389"/>
      <c r="P230" s="390"/>
      <c r="Q230" s="245"/>
      <c r="R230" s="391"/>
      <c r="S230" s="392"/>
      <c r="T230" s="392"/>
      <c r="U230" s="392"/>
      <c r="V230" s="392"/>
      <c r="W230" s="392"/>
      <c r="X230" s="392"/>
      <c r="Y230" s="392"/>
      <c r="Z230" s="393"/>
    </row>
    <row r="231" spans="2:26" ht="25.5" customHeight="1" x14ac:dyDescent="0.2">
      <c r="B231" s="262" t="s">
        <v>92</v>
      </c>
      <c r="C231" s="263"/>
      <c r="D231" s="263"/>
      <c r="E231" s="263"/>
      <c r="F231" s="263"/>
      <c r="G231" s="263"/>
      <c r="H231" s="263"/>
      <c r="I231" s="263"/>
      <c r="J231" s="263"/>
      <c r="K231" s="263"/>
      <c r="L231" s="263"/>
      <c r="M231" s="263"/>
      <c r="N231" s="263"/>
      <c r="O231" s="263"/>
      <c r="P231" s="264"/>
      <c r="Q231" s="229">
        <f>COUNTIF(Q220:Q230,"N/A")</f>
        <v>0</v>
      </c>
      <c r="R231" s="361"/>
      <c r="S231" s="362"/>
      <c r="T231" s="362"/>
      <c r="U231" s="362"/>
      <c r="V231" s="362"/>
      <c r="W231" s="362"/>
      <c r="X231" s="362"/>
      <c r="Y231" s="362"/>
      <c r="Z231" s="363"/>
    </row>
    <row r="232" spans="2:26" ht="25.5" customHeight="1" x14ac:dyDescent="0.2">
      <c r="B232" s="266" t="s">
        <v>812</v>
      </c>
      <c r="C232" s="266"/>
      <c r="D232" s="266"/>
      <c r="E232" s="266"/>
      <c r="F232" s="266"/>
      <c r="G232" s="266"/>
      <c r="H232" s="266"/>
      <c r="I232" s="266"/>
      <c r="J232" s="266"/>
      <c r="K232" s="266"/>
      <c r="L232" s="266"/>
      <c r="M232" s="266"/>
      <c r="N232" s="266"/>
      <c r="O232" s="266"/>
      <c r="P232" s="266"/>
      <c r="Q232" s="246">
        <f>COUNTIFS(H220:H230,"M",Q220:Q230,"N/A")</f>
        <v>0</v>
      </c>
      <c r="R232" s="361"/>
      <c r="S232" s="362"/>
      <c r="T232" s="362"/>
      <c r="U232" s="362"/>
      <c r="V232" s="362"/>
      <c r="W232" s="362"/>
      <c r="X232" s="362"/>
      <c r="Y232" s="362"/>
      <c r="Z232" s="363"/>
    </row>
    <row r="233" spans="2:26" ht="25.5" customHeight="1" x14ac:dyDescent="0.2">
      <c r="B233" s="266" t="s">
        <v>813</v>
      </c>
      <c r="C233" s="266"/>
      <c r="D233" s="266"/>
      <c r="E233" s="266"/>
      <c r="F233" s="266"/>
      <c r="G233" s="266"/>
      <c r="H233" s="266"/>
      <c r="I233" s="266"/>
      <c r="J233" s="266"/>
      <c r="K233" s="266"/>
      <c r="L233" s="266"/>
      <c r="M233" s="266"/>
      <c r="N233" s="266"/>
      <c r="O233" s="266"/>
      <c r="P233" s="266"/>
      <c r="Q233" s="246">
        <f>COUNTIFS(H220:H230,"M",Q220:Q230,"1")</f>
        <v>0</v>
      </c>
      <c r="R233" s="361"/>
      <c r="S233" s="362"/>
      <c r="T233" s="362"/>
      <c r="U233" s="362"/>
      <c r="V233" s="362"/>
      <c r="W233" s="362"/>
      <c r="X233" s="362"/>
      <c r="Y233" s="362"/>
      <c r="Z233" s="363"/>
    </row>
    <row r="234" spans="2:26" ht="25.5" customHeight="1" x14ac:dyDescent="0.2">
      <c r="B234" s="262" t="s">
        <v>93</v>
      </c>
      <c r="C234" s="263"/>
      <c r="D234" s="263"/>
      <c r="E234" s="263"/>
      <c r="F234" s="263"/>
      <c r="G234" s="263"/>
      <c r="H234" s="263"/>
      <c r="I234" s="263"/>
      <c r="J234" s="263"/>
      <c r="K234" s="263"/>
      <c r="L234" s="263"/>
      <c r="M234" s="263"/>
      <c r="N234" s="263"/>
      <c r="O234" s="263"/>
      <c r="P234" s="263"/>
      <c r="Q234" s="201">
        <f>SUM(Q220:Q230)</f>
        <v>0</v>
      </c>
      <c r="R234" s="361"/>
      <c r="S234" s="362"/>
      <c r="T234" s="362"/>
      <c r="U234" s="362"/>
      <c r="V234" s="362"/>
      <c r="W234" s="362"/>
      <c r="X234" s="362"/>
      <c r="Y234" s="362"/>
      <c r="Z234" s="363"/>
    </row>
    <row r="235" spans="2:26" ht="19.5" customHeight="1" x14ac:dyDescent="0.2">
      <c r="B235" s="216">
        <v>9</v>
      </c>
      <c r="C235" s="414" t="s">
        <v>563</v>
      </c>
      <c r="D235" s="415"/>
      <c r="E235" s="415"/>
      <c r="F235" s="415"/>
      <c r="G235" s="415"/>
      <c r="H235" s="415"/>
      <c r="I235" s="415"/>
      <c r="J235" s="415"/>
      <c r="K235" s="415"/>
      <c r="L235" s="415"/>
      <c r="M235" s="415"/>
      <c r="N235" s="415"/>
      <c r="O235" s="415"/>
      <c r="P235" s="416"/>
      <c r="Q235" s="200"/>
      <c r="R235" s="508"/>
      <c r="S235" s="509"/>
      <c r="T235" s="509"/>
      <c r="U235" s="509"/>
      <c r="V235" s="509"/>
      <c r="W235" s="509"/>
      <c r="X235" s="509"/>
      <c r="Y235" s="509"/>
      <c r="Z235" s="510"/>
    </row>
    <row r="236" spans="2:26" ht="19.5" customHeight="1" x14ac:dyDescent="0.2">
      <c r="B236" s="216" t="s">
        <v>694</v>
      </c>
      <c r="C236" s="414" t="s">
        <v>565</v>
      </c>
      <c r="D236" s="415"/>
      <c r="E236" s="415"/>
      <c r="F236" s="415"/>
      <c r="G236" s="415"/>
      <c r="H236" s="415"/>
      <c r="I236" s="415"/>
      <c r="J236" s="415"/>
      <c r="K236" s="415"/>
      <c r="L236" s="415"/>
      <c r="M236" s="415"/>
      <c r="N236" s="415"/>
      <c r="O236" s="415"/>
      <c r="P236" s="416"/>
      <c r="Q236" s="200"/>
      <c r="R236" s="508"/>
      <c r="S236" s="509"/>
      <c r="T236" s="509"/>
      <c r="U236" s="509"/>
      <c r="V236" s="509"/>
      <c r="W236" s="509"/>
      <c r="X236" s="509"/>
      <c r="Y236" s="509"/>
      <c r="Z236" s="510"/>
    </row>
    <row r="237" spans="2:26" ht="19.5" customHeight="1" x14ac:dyDescent="0.2">
      <c r="B237" s="216" t="s">
        <v>696</v>
      </c>
      <c r="C237" s="414" t="s">
        <v>389</v>
      </c>
      <c r="D237" s="415"/>
      <c r="E237" s="415"/>
      <c r="F237" s="415"/>
      <c r="G237" s="415"/>
      <c r="H237" s="415"/>
      <c r="I237" s="415"/>
      <c r="J237" s="415"/>
      <c r="K237" s="415"/>
      <c r="L237" s="415"/>
      <c r="M237" s="415"/>
      <c r="N237" s="415"/>
      <c r="O237" s="415"/>
      <c r="P237" s="416"/>
      <c r="Q237" s="200"/>
      <c r="R237" s="508"/>
      <c r="S237" s="509"/>
      <c r="T237" s="509"/>
      <c r="U237" s="509"/>
      <c r="V237" s="509"/>
      <c r="W237" s="509"/>
      <c r="X237" s="509"/>
      <c r="Y237" s="509"/>
      <c r="Z237" s="510"/>
    </row>
    <row r="238" spans="2:26" ht="89.25" customHeight="1" x14ac:dyDescent="0.2">
      <c r="B238" s="211" t="s">
        <v>2177</v>
      </c>
      <c r="C238" s="255" t="s">
        <v>2966</v>
      </c>
      <c r="D238" s="256"/>
      <c r="E238" s="256"/>
      <c r="F238" s="256"/>
      <c r="G238" s="257"/>
      <c r="H238" s="226"/>
      <c r="I238" s="388" t="s">
        <v>2071</v>
      </c>
      <c r="J238" s="389"/>
      <c r="K238" s="389"/>
      <c r="L238" s="389"/>
      <c r="M238" s="389"/>
      <c r="N238" s="389"/>
      <c r="O238" s="389"/>
      <c r="P238" s="390"/>
      <c r="Q238" s="15"/>
      <c r="R238" s="391"/>
      <c r="S238" s="392"/>
      <c r="T238" s="392"/>
      <c r="U238" s="392"/>
      <c r="V238" s="392"/>
      <c r="W238" s="392"/>
      <c r="X238" s="392"/>
      <c r="Y238" s="392"/>
      <c r="Z238" s="393"/>
    </row>
    <row r="239" spans="2:26" ht="87.75" customHeight="1" x14ac:dyDescent="0.2">
      <c r="B239" s="211" t="s">
        <v>2178</v>
      </c>
      <c r="C239" s="388" t="s">
        <v>3445</v>
      </c>
      <c r="D239" s="389"/>
      <c r="E239" s="389"/>
      <c r="F239" s="389"/>
      <c r="G239" s="390"/>
      <c r="H239" s="226"/>
      <c r="I239" s="255" t="s">
        <v>3446</v>
      </c>
      <c r="J239" s="256"/>
      <c r="K239" s="256"/>
      <c r="L239" s="256"/>
      <c r="M239" s="256"/>
      <c r="N239" s="256"/>
      <c r="O239" s="256"/>
      <c r="P239" s="257"/>
      <c r="Q239" s="15"/>
      <c r="R239" s="231"/>
      <c r="S239" s="232"/>
      <c r="T239" s="232"/>
      <c r="U239" s="232"/>
      <c r="V239" s="232"/>
      <c r="W239" s="232"/>
      <c r="X239" s="232"/>
      <c r="Y239" s="232"/>
      <c r="Z239" s="233"/>
    </row>
    <row r="240" spans="2:26" ht="30" customHeight="1" x14ac:dyDescent="0.2">
      <c r="B240" s="211" t="s">
        <v>2179</v>
      </c>
      <c r="C240" s="255" t="s">
        <v>567</v>
      </c>
      <c r="D240" s="256"/>
      <c r="E240" s="256"/>
      <c r="F240" s="256"/>
      <c r="G240" s="257"/>
      <c r="H240" s="234"/>
      <c r="I240" s="388" t="s">
        <v>1907</v>
      </c>
      <c r="J240" s="389"/>
      <c r="K240" s="389"/>
      <c r="L240" s="389"/>
      <c r="M240" s="389"/>
      <c r="N240" s="389"/>
      <c r="O240" s="389"/>
      <c r="P240" s="390"/>
      <c r="Q240" s="244"/>
      <c r="R240" s="391"/>
      <c r="S240" s="392"/>
      <c r="T240" s="392"/>
      <c r="U240" s="392"/>
      <c r="V240" s="392"/>
      <c r="W240" s="392"/>
      <c r="X240" s="392"/>
      <c r="Y240" s="392"/>
      <c r="Z240" s="393"/>
    </row>
    <row r="241" spans="2:26" ht="19.5" customHeight="1" x14ac:dyDescent="0.2">
      <c r="B241" s="211" t="s">
        <v>55</v>
      </c>
      <c r="C241" s="411" t="s">
        <v>568</v>
      </c>
      <c r="D241" s="256"/>
      <c r="E241" s="256"/>
      <c r="F241" s="256"/>
      <c r="G241" s="257"/>
      <c r="H241" s="232" t="s">
        <v>57</v>
      </c>
      <c r="I241" s="388" t="s">
        <v>569</v>
      </c>
      <c r="J241" s="389"/>
      <c r="K241" s="389"/>
      <c r="L241" s="389"/>
      <c r="M241" s="389"/>
      <c r="N241" s="389"/>
      <c r="O241" s="389"/>
      <c r="P241" s="390"/>
      <c r="Q241" s="15"/>
      <c r="R241" s="391"/>
      <c r="S241" s="392"/>
      <c r="T241" s="392"/>
      <c r="U241" s="392"/>
      <c r="V241" s="392"/>
      <c r="W241" s="392"/>
      <c r="X241" s="392"/>
      <c r="Y241" s="392"/>
      <c r="Z241" s="393"/>
    </row>
    <row r="242" spans="2:26" ht="19.5" customHeight="1" x14ac:dyDescent="0.2">
      <c r="B242" s="211" t="s">
        <v>58</v>
      </c>
      <c r="C242" s="411" t="s">
        <v>570</v>
      </c>
      <c r="D242" s="412"/>
      <c r="E242" s="412"/>
      <c r="F242" s="412"/>
      <c r="G242" s="413"/>
      <c r="H242" s="190" t="s">
        <v>57</v>
      </c>
      <c r="I242" s="388" t="s">
        <v>571</v>
      </c>
      <c r="J242" s="389"/>
      <c r="K242" s="389"/>
      <c r="L242" s="389"/>
      <c r="M242" s="389"/>
      <c r="N242" s="389"/>
      <c r="O242" s="389"/>
      <c r="P242" s="390"/>
      <c r="Q242" s="15"/>
      <c r="R242" s="391"/>
      <c r="S242" s="392"/>
      <c r="T242" s="392"/>
      <c r="U242" s="392"/>
      <c r="V242" s="392"/>
      <c r="W242" s="392"/>
      <c r="X242" s="392"/>
      <c r="Y242" s="392"/>
      <c r="Z242" s="393"/>
    </row>
    <row r="243" spans="2:26" ht="19.5" customHeight="1" x14ac:dyDescent="0.2">
      <c r="B243" s="211" t="s">
        <v>59</v>
      </c>
      <c r="C243" s="411" t="s">
        <v>572</v>
      </c>
      <c r="D243" s="256"/>
      <c r="E243" s="256"/>
      <c r="F243" s="256"/>
      <c r="G243" s="257"/>
      <c r="H243" s="232"/>
      <c r="I243" s="388" t="s">
        <v>444</v>
      </c>
      <c r="J243" s="389"/>
      <c r="K243" s="389"/>
      <c r="L243" s="389"/>
      <c r="M243" s="389"/>
      <c r="N243" s="389"/>
      <c r="O243" s="389"/>
      <c r="P243" s="390"/>
      <c r="Q243" s="15"/>
      <c r="R243" s="391"/>
      <c r="S243" s="392"/>
      <c r="T243" s="392"/>
      <c r="U243" s="392"/>
      <c r="V243" s="392"/>
      <c r="W243" s="392"/>
      <c r="X243" s="392"/>
      <c r="Y243" s="392"/>
      <c r="Z243" s="393"/>
    </row>
    <row r="244" spans="2:26" ht="19.5" customHeight="1" x14ac:dyDescent="0.2">
      <c r="B244" s="211" t="s">
        <v>61</v>
      </c>
      <c r="C244" s="411" t="s">
        <v>573</v>
      </c>
      <c r="D244" s="256"/>
      <c r="E244" s="256"/>
      <c r="F244" s="256"/>
      <c r="G244" s="257"/>
      <c r="H244" s="232" t="s">
        <v>57</v>
      </c>
      <c r="I244" s="388" t="s">
        <v>574</v>
      </c>
      <c r="J244" s="389"/>
      <c r="K244" s="389"/>
      <c r="L244" s="389"/>
      <c r="M244" s="389"/>
      <c r="N244" s="389"/>
      <c r="O244" s="389"/>
      <c r="P244" s="390"/>
      <c r="Q244" s="15"/>
      <c r="R244" s="391"/>
      <c r="S244" s="392"/>
      <c r="T244" s="392"/>
      <c r="U244" s="392"/>
      <c r="V244" s="392"/>
      <c r="W244" s="392"/>
      <c r="X244" s="392"/>
      <c r="Y244" s="392"/>
      <c r="Z244" s="393"/>
    </row>
    <row r="245" spans="2:26" ht="19.5" customHeight="1" x14ac:dyDescent="0.2">
      <c r="B245" s="211" t="s">
        <v>63</v>
      </c>
      <c r="C245" s="411" t="s">
        <v>575</v>
      </c>
      <c r="D245" s="412"/>
      <c r="E245" s="412"/>
      <c r="F245" s="412"/>
      <c r="G245" s="413"/>
      <c r="H245" s="232" t="s">
        <v>57</v>
      </c>
      <c r="I245" s="388" t="s">
        <v>444</v>
      </c>
      <c r="J245" s="389"/>
      <c r="K245" s="389"/>
      <c r="L245" s="389"/>
      <c r="M245" s="389"/>
      <c r="N245" s="389"/>
      <c r="O245" s="389"/>
      <c r="P245" s="390"/>
      <c r="Q245" s="15"/>
      <c r="R245" s="391"/>
      <c r="S245" s="392"/>
      <c r="T245" s="392"/>
      <c r="U245" s="392"/>
      <c r="V245" s="392"/>
      <c r="W245" s="392"/>
      <c r="X245" s="392"/>
      <c r="Y245" s="392"/>
      <c r="Z245" s="393"/>
    </row>
    <row r="246" spans="2:26" ht="19.5" customHeight="1" x14ac:dyDescent="0.2">
      <c r="B246" s="211" t="s">
        <v>65</v>
      </c>
      <c r="C246" s="411" t="s">
        <v>576</v>
      </c>
      <c r="D246" s="256"/>
      <c r="E246" s="256"/>
      <c r="F246" s="256"/>
      <c r="G246" s="257"/>
      <c r="H246" s="232" t="s">
        <v>57</v>
      </c>
      <c r="I246" s="388" t="s">
        <v>444</v>
      </c>
      <c r="J246" s="389"/>
      <c r="K246" s="389"/>
      <c r="L246" s="389"/>
      <c r="M246" s="389"/>
      <c r="N246" s="389"/>
      <c r="O246" s="389"/>
      <c r="P246" s="390"/>
      <c r="Q246" s="15"/>
      <c r="R246" s="391"/>
      <c r="S246" s="392"/>
      <c r="T246" s="392"/>
      <c r="U246" s="392"/>
      <c r="V246" s="392"/>
      <c r="W246" s="392"/>
      <c r="X246" s="392"/>
      <c r="Y246" s="392"/>
      <c r="Z246" s="393"/>
    </row>
    <row r="247" spans="2:26" ht="29.25" customHeight="1" x14ac:dyDescent="0.2">
      <c r="B247" s="211" t="s">
        <v>68</v>
      </c>
      <c r="C247" s="411" t="s">
        <v>577</v>
      </c>
      <c r="D247" s="412"/>
      <c r="E247" s="412"/>
      <c r="F247" s="412"/>
      <c r="G247" s="413"/>
      <c r="H247" s="190"/>
      <c r="I247" s="388" t="s">
        <v>578</v>
      </c>
      <c r="J247" s="389"/>
      <c r="K247" s="389"/>
      <c r="L247" s="389"/>
      <c r="M247" s="389"/>
      <c r="N247" s="389"/>
      <c r="O247" s="389"/>
      <c r="P247" s="390"/>
      <c r="Q247" s="15"/>
      <c r="R247" s="391"/>
      <c r="S247" s="392"/>
      <c r="T247" s="392"/>
      <c r="U247" s="392"/>
      <c r="V247" s="392"/>
      <c r="W247" s="392"/>
      <c r="X247" s="392"/>
      <c r="Y247" s="392"/>
      <c r="Z247" s="393"/>
    </row>
    <row r="248" spans="2:26" ht="142.5" customHeight="1" x14ac:dyDescent="0.2">
      <c r="B248" s="211" t="s">
        <v>2180</v>
      </c>
      <c r="C248" s="411" t="s">
        <v>579</v>
      </c>
      <c r="D248" s="412"/>
      <c r="E248" s="412"/>
      <c r="F248" s="412"/>
      <c r="G248" s="413"/>
      <c r="H248" s="190" t="s">
        <v>57</v>
      </c>
      <c r="I248" s="255" t="s">
        <v>580</v>
      </c>
      <c r="J248" s="256"/>
      <c r="K248" s="256"/>
      <c r="L248" s="256"/>
      <c r="M248" s="256"/>
      <c r="N248" s="256"/>
      <c r="O248" s="256"/>
      <c r="P248" s="257"/>
      <c r="Q248" s="15"/>
      <c r="R248" s="391"/>
      <c r="S248" s="392"/>
      <c r="T248" s="392"/>
      <c r="U248" s="392"/>
      <c r="V248" s="392"/>
      <c r="W248" s="392"/>
      <c r="X248" s="392"/>
      <c r="Y248" s="392"/>
      <c r="Z248" s="393"/>
    </row>
    <row r="249" spans="2:26" ht="57.75" customHeight="1" x14ac:dyDescent="0.2">
      <c r="B249" s="211" t="s">
        <v>2181</v>
      </c>
      <c r="C249" s="255" t="s">
        <v>2072</v>
      </c>
      <c r="D249" s="256"/>
      <c r="E249" s="256"/>
      <c r="F249" s="256"/>
      <c r="G249" s="257"/>
      <c r="H249" s="232" t="s">
        <v>57</v>
      </c>
      <c r="I249" s="255" t="s">
        <v>2073</v>
      </c>
      <c r="J249" s="256"/>
      <c r="K249" s="256"/>
      <c r="L249" s="256"/>
      <c r="M249" s="256"/>
      <c r="N249" s="256"/>
      <c r="O249" s="256"/>
      <c r="P249" s="257"/>
      <c r="Q249" s="15"/>
      <c r="R249" s="391"/>
      <c r="S249" s="392"/>
      <c r="T249" s="392"/>
      <c r="U249" s="392"/>
      <c r="V249" s="392"/>
      <c r="W249" s="392"/>
      <c r="X249" s="392"/>
      <c r="Y249" s="392"/>
      <c r="Z249" s="393"/>
    </row>
    <row r="250" spans="2:26" ht="73.5" customHeight="1" x14ac:dyDescent="0.2">
      <c r="B250" s="211" t="s">
        <v>2967</v>
      </c>
      <c r="C250" s="255" t="s">
        <v>2968</v>
      </c>
      <c r="D250" s="256"/>
      <c r="E250" s="256"/>
      <c r="F250" s="256"/>
      <c r="G250" s="257"/>
      <c r="H250" s="232" t="s">
        <v>57</v>
      </c>
      <c r="I250" s="255" t="s">
        <v>581</v>
      </c>
      <c r="J250" s="256"/>
      <c r="K250" s="256"/>
      <c r="L250" s="256"/>
      <c r="M250" s="256"/>
      <c r="N250" s="256"/>
      <c r="O250" s="256"/>
      <c r="P250" s="257"/>
      <c r="Q250" s="15"/>
      <c r="R250" s="391"/>
      <c r="S250" s="392"/>
      <c r="T250" s="392"/>
      <c r="U250" s="392"/>
      <c r="V250" s="392"/>
      <c r="W250" s="392"/>
      <c r="X250" s="392"/>
      <c r="Y250" s="392"/>
      <c r="Z250" s="393"/>
    </row>
    <row r="251" spans="2:26" ht="25.5" customHeight="1" x14ac:dyDescent="0.2">
      <c r="B251" s="262" t="s">
        <v>92</v>
      </c>
      <c r="C251" s="263"/>
      <c r="D251" s="263"/>
      <c r="E251" s="263"/>
      <c r="F251" s="263"/>
      <c r="G251" s="263"/>
      <c r="H251" s="263"/>
      <c r="I251" s="263"/>
      <c r="J251" s="263"/>
      <c r="K251" s="263"/>
      <c r="L251" s="263"/>
      <c r="M251" s="263"/>
      <c r="N251" s="263"/>
      <c r="O251" s="263"/>
      <c r="P251" s="264"/>
      <c r="Q251" s="229">
        <f>COUNTIF(Q238:Q250,"N/A")</f>
        <v>0</v>
      </c>
      <c r="R251" s="361"/>
      <c r="S251" s="362"/>
      <c r="T251" s="362"/>
      <c r="U251" s="362"/>
      <c r="V251" s="362"/>
      <c r="W251" s="362"/>
      <c r="X251" s="362"/>
      <c r="Y251" s="362"/>
      <c r="Z251" s="363"/>
    </row>
    <row r="252" spans="2:26" ht="25.5" customHeight="1" x14ac:dyDescent="0.2">
      <c r="B252" s="262" t="s">
        <v>812</v>
      </c>
      <c r="C252" s="263"/>
      <c r="D252" s="263"/>
      <c r="E252" s="263"/>
      <c r="F252" s="263"/>
      <c r="G252" s="263"/>
      <c r="H252" s="263"/>
      <c r="I252" s="263"/>
      <c r="J252" s="263"/>
      <c r="K252" s="263"/>
      <c r="L252" s="263"/>
      <c r="M252" s="263"/>
      <c r="N252" s="263"/>
      <c r="O252" s="263"/>
      <c r="P252" s="264"/>
      <c r="Q252" s="246">
        <f>COUNTIFS(H238:H250,"M",Q238:Q250,"N/A")</f>
        <v>0</v>
      </c>
      <c r="R252" s="361"/>
      <c r="S252" s="362"/>
      <c r="T252" s="362"/>
      <c r="U252" s="362"/>
      <c r="V252" s="362"/>
      <c r="W252" s="362"/>
      <c r="X252" s="362"/>
      <c r="Y252" s="362"/>
      <c r="Z252" s="363"/>
    </row>
    <row r="253" spans="2:26" ht="25.5" customHeight="1" x14ac:dyDescent="0.2">
      <c r="B253" s="262" t="s">
        <v>813</v>
      </c>
      <c r="C253" s="263"/>
      <c r="D253" s="263"/>
      <c r="E253" s="263"/>
      <c r="F253" s="263"/>
      <c r="G253" s="263"/>
      <c r="H253" s="263"/>
      <c r="I253" s="263"/>
      <c r="J253" s="263"/>
      <c r="K253" s="263"/>
      <c r="L253" s="263"/>
      <c r="M253" s="263"/>
      <c r="N253" s="263"/>
      <c r="O253" s="263"/>
      <c r="P253" s="264"/>
      <c r="Q253" s="246">
        <f>COUNTIFS(H238:H250,"M",Q238:Q250,"1")</f>
        <v>0</v>
      </c>
      <c r="R253" s="361"/>
      <c r="S253" s="362"/>
      <c r="T253" s="362"/>
      <c r="U253" s="362"/>
      <c r="V253" s="362"/>
      <c r="W253" s="362"/>
      <c r="X253" s="362"/>
      <c r="Y253" s="362"/>
      <c r="Z253" s="363"/>
    </row>
    <row r="254" spans="2:26" ht="25.5" customHeight="1" x14ac:dyDescent="0.2">
      <c r="B254" s="262" t="s">
        <v>93</v>
      </c>
      <c r="C254" s="263"/>
      <c r="D254" s="263"/>
      <c r="E254" s="263"/>
      <c r="F254" s="263"/>
      <c r="G254" s="263"/>
      <c r="H254" s="263"/>
      <c r="I254" s="263"/>
      <c r="J254" s="263"/>
      <c r="K254" s="263"/>
      <c r="L254" s="263"/>
      <c r="M254" s="263"/>
      <c r="N254" s="263"/>
      <c r="O254" s="263"/>
      <c r="P254" s="512"/>
      <c r="Q254" s="201">
        <f>SUM(Q238:Q250)</f>
        <v>0</v>
      </c>
      <c r="R254" s="361"/>
      <c r="S254" s="362"/>
      <c r="T254" s="362"/>
      <c r="U254" s="362"/>
      <c r="V254" s="362"/>
      <c r="W254" s="362"/>
      <c r="X254" s="362"/>
      <c r="Y254" s="362"/>
      <c r="Z254" s="363"/>
    </row>
    <row r="255" spans="2:26" ht="19.5" customHeight="1" x14ac:dyDescent="0.2">
      <c r="B255" s="216" t="s">
        <v>698</v>
      </c>
      <c r="C255" s="532" t="s">
        <v>390</v>
      </c>
      <c r="D255" s="533"/>
      <c r="E255" s="533"/>
      <c r="F255" s="533"/>
      <c r="G255" s="533"/>
      <c r="H255" s="533"/>
      <c r="I255" s="533"/>
      <c r="J255" s="533"/>
      <c r="K255" s="533"/>
      <c r="L255" s="533"/>
      <c r="M255" s="533"/>
      <c r="N255" s="533"/>
      <c r="O255" s="533"/>
      <c r="P255" s="534"/>
      <c r="Q255" s="202"/>
      <c r="R255" s="535"/>
      <c r="S255" s="536"/>
      <c r="T255" s="536"/>
      <c r="U255" s="536"/>
      <c r="V255" s="536"/>
      <c r="W255" s="536"/>
      <c r="X255" s="536"/>
      <c r="Y255" s="536"/>
      <c r="Z255" s="537"/>
    </row>
    <row r="256" spans="2:26" ht="45" customHeight="1" x14ac:dyDescent="0.2">
      <c r="B256" s="211" t="s">
        <v>2182</v>
      </c>
      <c r="C256" s="411" t="s">
        <v>583</v>
      </c>
      <c r="D256" s="412"/>
      <c r="E256" s="412"/>
      <c r="F256" s="412"/>
      <c r="G256" s="413"/>
      <c r="H256" s="230"/>
      <c r="I256" s="388" t="s">
        <v>1908</v>
      </c>
      <c r="J256" s="389"/>
      <c r="K256" s="389"/>
      <c r="L256" s="389"/>
      <c r="M256" s="389"/>
      <c r="N256" s="389"/>
      <c r="O256" s="389"/>
      <c r="P256" s="390"/>
      <c r="Q256" s="245"/>
      <c r="R256" s="391"/>
      <c r="S256" s="392"/>
      <c r="T256" s="392"/>
      <c r="U256" s="392"/>
      <c r="V256" s="392"/>
      <c r="W256" s="392"/>
      <c r="X256" s="392"/>
      <c r="Y256" s="392"/>
      <c r="Z256" s="393"/>
    </row>
    <row r="257" spans="2:26" ht="25.5" customHeight="1" x14ac:dyDescent="0.2">
      <c r="B257" s="262" t="s">
        <v>92</v>
      </c>
      <c r="C257" s="263"/>
      <c r="D257" s="263"/>
      <c r="E257" s="263"/>
      <c r="F257" s="263"/>
      <c r="G257" s="263"/>
      <c r="H257" s="263"/>
      <c r="I257" s="263"/>
      <c r="J257" s="263"/>
      <c r="K257" s="263"/>
      <c r="L257" s="263"/>
      <c r="M257" s="263"/>
      <c r="N257" s="263"/>
      <c r="O257" s="263"/>
      <c r="P257" s="264"/>
      <c r="Q257" s="229">
        <f>COUNTIF(Q256,"N/A")</f>
        <v>0</v>
      </c>
      <c r="R257" s="361"/>
      <c r="S257" s="362"/>
      <c r="T257" s="362"/>
      <c r="U257" s="362"/>
      <c r="V257" s="362"/>
      <c r="W257" s="362"/>
      <c r="X257" s="362"/>
      <c r="Y257" s="362"/>
      <c r="Z257" s="363"/>
    </row>
    <row r="258" spans="2:26" ht="25.5" customHeight="1" x14ac:dyDescent="0.2">
      <c r="B258" s="266" t="s">
        <v>812</v>
      </c>
      <c r="C258" s="266"/>
      <c r="D258" s="266"/>
      <c r="E258" s="266"/>
      <c r="F258" s="266"/>
      <c r="G258" s="266"/>
      <c r="H258" s="266"/>
      <c r="I258" s="266"/>
      <c r="J258" s="266"/>
      <c r="K258" s="266"/>
      <c r="L258" s="266"/>
      <c r="M258" s="266"/>
      <c r="N258" s="266"/>
      <c r="O258" s="266"/>
      <c r="P258" s="266"/>
      <c r="Q258" s="246">
        <f>COUNTIFS(H256,"M",Q256,"N/A")</f>
        <v>0</v>
      </c>
      <c r="R258" s="361"/>
      <c r="S258" s="362"/>
      <c r="T258" s="362"/>
      <c r="U258" s="362"/>
      <c r="V258" s="362"/>
      <c r="W258" s="362"/>
      <c r="X258" s="362"/>
      <c r="Y258" s="362"/>
      <c r="Z258" s="363"/>
    </row>
    <row r="259" spans="2:26" ht="25.5" customHeight="1" x14ac:dyDescent="0.2">
      <c r="B259" s="266" t="s">
        <v>813</v>
      </c>
      <c r="C259" s="266"/>
      <c r="D259" s="266"/>
      <c r="E259" s="266"/>
      <c r="F259" s="266"/>
      <c r="G259" s="266"/>
      <c r="H259" s="266"/>
      <c r="I259" s="266"/>
      <c r="J259" s="266"/>
      <c r="K259" s="266"/>
      <c r="L259" s="266"/>
      <c r="M259" s="266"/>
      <c r="N259" s="266"/>
      <c r="O259" s="266"/>
      <c r="P259" s="266"/>
      <c r="Q259" s="246">
        <f>COUNTIFS(H256,"M",Q256,"1")</f>
        <v>0</v>
      </c>
      <c r="R259" s="361"/>
      <c r="S259" s="362"/>
      <c r="T259" s="362"/>
      <c r="U259" s="362"/>
      <c r="V259" s="362"/>
      <c r="W259" s="362"/>
      <c r="X259" s="362"/>
      <c r="Y259" s="362"/>
      <c r="Z259" s="363"/>
    </row>
    <row r="260" spans="2:26" ht="26.25" customHeight="1" x14ac:dyDescent="0.2">
      <c r="B260" s="262" t="s">
        <v>93</v>
      </c>
      <c r="C260" s="263"/>
      <c r="D260" s="263"/>
      <c r="E260" s="263"/>
      <c r="F260" s="263"/>
      <c r="G260" s="263"/>
      <c r="H260" s="263"/>
      <c r="I260" s="263"/>
      <c r="J260" s="263"/>
      <c r="K260" s="263"/>
      <c r="L260" s="263"/>
      <c r="M260" s="263"/>
      <c r="N260" s="263"/>
      <c r="O260" s="263"/>
      <c r="P260" s="263"/>
      <c r="Q260" s="201">
        <f>SUM(Q256)</f>
        <v>0</v>
      </c>
      <c r="R260" s="361"/>
      <c r="S260" s="362"/>
      <c r="T260" s="362"/>
      <c r="U260" s="362"/>
      <c r="V260" s="362"/>
      <c r="W260" s="362"/>
      <c r="X260" s="362"/>
      <c r="Y260" s="362"/>
      <c r="Z260" s="363"/>
    </row>
    <row r="261" spans="2:26" ht="19.5" customHeight="1" x14ac:dyDescent="0.2">
      <c r="B261" s="216" t="s">
        <v>719</v>
      </c>
      <c r="C261" s="364" t="s">
        <v>585</v>
      </c>
      <c r="D261" s="365"/>
      <c r="E261" s="365"/>
      <c r="F261" s="365"/>
      <c r="G261" s="365"/>
      <c r="H261" s="365"/>
      <c r="I261" s="365"/>
      <c r="J261" s="365"/>
      <c r="K261" s="365"/>
      <c r="L261" s="365"/>
      <c r="M261" s="365"/>
      <c r="N261" s="365"/>
      <c r="O261" s="365"/>
      <c r="P261" s="366"/>
      <c r="Q261" s="8"/>
      <c r="R261" s="258"/>
      <c r="S261" s="259"/>
      <c r="T261" s="259"/>
      <c r="U261" s="259"/>
      <c r="V261" s="259"/>
      <c r="W261" s="259"/>
      <c r="X261" s="259"/>
      <c r="Y261" s="259"/>
      <c r="Z261" s="260"/>
    </row>
    <row r="262" spans="2:26" ht="19.5" customHeight="1" x14ac:dyDescent="0.2">
      <c r="B262" s="216" t="s">
        <v>720</v>
      </c>
      <c r="C262" s="529" t="s">
        <v>587</v>
      </c>
      <c r="D262" s="530"/>
      <c r="E262" s="530"/>
      <c r="F262" s="530"/>
      <c r="G262" s="530"/>
      <c r="H262" s="530"/>
      <c r="I262" s="530"/>
      <c r="J262" s="530"/>
      <c r="K262" s="530"/>
      <c r="L262" s="530"/>
      <c r="M262" s="530"/>
      <c r="N262" s="530"/>
      <c r="O262" s="530"/>
      <c r="P262" s="531"/>
      <c r="Q262" s="203"/>
      <c r="R262" s="258"/>
      <c r="S262" s="259"/>
      <c r="T262" s="259"/>
      <c r="U262" s="259"/>
      <c r="V262" s="259"/>
      <c r="W262" s="259"/>
      <c r="X262" s="259"/>
      <c r="Y262" s="259"/>
      <c r="Z262" s="260"/>
    </row>
    <row r="263" spans="2:26" ht="72.75" customHeight="1" x14ac:dyDescent="0.2">
      <c r="B263" s="211" t="s">
        <v>2183</v>
      </c>
      <c r="C263" s="255" t="s">
        <v>588</v>
      </c>
      <c r="D263" s="256"/>
      <c r="E263" s="256"/>
      <c r="F263" s="256"/>
      <c r="G263" s="257"/>
      <c r="H263" s="226"/>
      <c r="I263" s="388" t="s">
        <v>589</v>
      </c>
      <c r="J263" s="389"/>
      <c r="K263" s="389"/>
      <c r="L263" s="389"/>
      <c r="M263" s="389"/>
      <c r="N263" s="389"/>
      <c r="O263" s="389"/>
      <c r="P263" s="390"/>
      <c r="Q263" s="15"/>
      <c r="R263" s="391"/>
      <c r="S263" s="392"/>
      <c r="T263" s="392"/>
      <c r="U263" s="392"/>
      <c r="V263" s="392"/>
      <c r="W263" s="392"/>
      <c r="X263" s="392"/>
      <c r="Y263" s="392"/>
      <c r="Z263" s="393"/>
    </row>
    <row r="264" spans="2:26" ht="19.5" customHeight="1" x14ac:dyDescent="0.2">
      <c r="B264" s="211" t="s">
        <v>2184</v>
      </c>
      <c r="C264" s="255" t="s">
        <v>590</v>
      </c>
      <c r="D264" s="256"/>
      <c r="E264" s="256"/>
      <c r="F264" s="256"/>
      <c r="G264" s="257"/>
      <c r="H264" s="226"/>
      <c r="I264" s="388" t="s">
        <v>591</v>
      </c>
      <c r="J264" s="389"/>
      <c r="K264" s="389"/>
      <c r="L264" s="389"/>
      <c r="M264" s="389"/>
      <c r="N264" s="389"/>
      <c r="O264" s="389"/>
      <c r="P264" s="390"/>
      <c r="Q264" s="15"/>
      <c r="R264" s="391"/>
      <c r="S264" s="392"/>
      <c r="T264" s="392"/>
      <c r="U264" s="392"/>
      <c r="V264" s="392"/>
      <c r="W264" s="392"/>
      <c r="X264" s="392"/>
      <c r="Y264" s="392"/>
      <c r="Z264" s="393"/>
    </row>
    <row r="265" spans="2:26" ht="30" customHeight="1" x14ac:dyDescent="0.2">
      <c r="B265" s="211" t="s">
        <v>2185</v>
      </c>
      <c r="C265" s="255" t="s">
        <v>592</v>
      </c>
      <c r="D265" s="256"/>
      <c r="E265" s="256"/>
      <c r="F265" s="256"/>
      <c r="G265" s="257"/>
      <c r="H265" s="226"/>
      <c r="I265" s="388" t="s">
        <v>593</v>
      </c>
      <c r="J265" s="389"/>
      <c r="K265" s="389"/>
      <c r="L265" s="389"/>
      <c r="M265" s="389"/>
      <c r="N265" s="389"/>
      <c r="O265" s="389"/>
      <c r="P265" s="390"/>
      <c r="Q265" s="15"/>
      <c r="R265" s="391"/>
      <c r="S265" s="392"/>
      <c r="T265" s="392"/>
      <c r="U265" s="392"/>
      <c r="V265" s="392"/>
      <c r="W265" s="392"/>
      <c r="X265" s="392"/>
      <c r="Y265" s="392"/>
      <c r="Z265" s="393"/>
    </row>
    <row r="266" spans="2:26" ht="30.75" customHeight="1" x14ac:dyDescent="0.2">
      <c r="B266" s="211" t="s">
        <v>2186</v>
      </c>
      <c r="C266" s="409" t="s">
        <v>594</v>
      </c>
      <c r="D266" s="408"/>
      <c r="E266" s="408"/>
      <c r="F266" s="408"/>
      <c r="G266" s="410"/>
      <c r="H266" s="248"/>
      <c r="I266" s="388" t="s">
        <v>2969</v>
      </c>
      <c r="J266" s="389"/>
      <c r="K266" s="389"/>
      <c r="L266" s="389"/>
      <c r="M266" s="389"/>
      <c r="N266" s="389"/>
      <c r="O266" s="389"/>
      <c r="P266" s="390"/>
      <c r="Q266" s="244"/>
      <c r="R266" s="391"/>
      <c r="S266" s="392"/>
      <c r="T266" s="392"/>
      <c r="U266" s="392"/>
      <c r="V266" s="392"/>
      <c r="W266" s="392"/>
      <c r="X266" s="392"/>
      <c r="Y266" s="392"/>
      <c r="Z266" s="393"/>
    </row>
    <row r="267" spans="2:26" ht="20.25" customHeight="1" x14ac:dyDescent="0.2">
      <c r="B267" s="211" t="s">
        <v>55</v>
      </c>
      <c r="C267" s="411" t="s">
        <v>595</v>
      </c>
      <c r="D267" s="412"/>
      <c r="E267" s="412"/>
      <c r="F267" s="412"/>
      <c r="G267" s="413"/>
      <c r="H267" s="230"/>
      <c r="I267" s="388" t="s">
        <v>3352</v>
      </c>
      <c r="J267" s="389"/>
      <c r="K267" s="389"/>
      <c r="L267" s="389"/>
      <c r="M267" s="389"/>
      <c r="N267" s="389"/>
      <c r="O267" s="389"/>
      <c r="P267" s="390"/>
      <c r="Q267" s="15"/>
      <c r="R267" s="391"/>
      <c r="S267" s="392"/>
      <c r="T267" s="392"/>
      <c r="U267" s="392"/>
      <c r="V267" s="392"/>
      <c r="W267" s="392"/>
      <c r="X267" s="392"/>
      <c r="Y267" s="392"/>
      <c r="Z267" s="393"/>
    </row>
    <row r="268" spans="2:26" ht="29.25" customHeight="1" x14ac:dyDescent="0.2">
      <c r="B268" s="211" t="s">
        <v>58</v>
      </c>
      <c r="C268" s="411" t="s">
        <v>596</v>
      </c>
      <c r="D268" s="412"/>
      <c r="E268" s="412"/>
      <c r="F268" s="412"/>
      <c r="G268" s="413"/>
      <c r="H268" s="230"/>
      <c r="I268" s="388" t="s">
        <v>597</v>
      </c>
      <c r="J268" s="389"/>
      <c r="K268" s="389"/>
      <c r="L268" s="389"/>
      <c r="M268" s="389"/>
      <c r="N268" s="389"/>
      <c r="O268" s="389"/>
      <c r="P268" s="390"/>
      <c r="Q268" s="15"/>
      <c r="R268" s="391"/>
      <c r="S268" s="392"/>
      <c r="T268" s="392"/>
      <c r="U268" s="392"/>
      <c r="V268" s="392"/>
      <c r="W268" s="392"/>
      <c r="X268" s="392"/>
      <c r="Y268" s="392"/>
      <c r="Z268" s="393"/>
    </row>
    <row r="269" spans="2:26" ht="19.5" customHeight="1" x14ac:dyDescent="0.2">
      <c r="B269" s="211" t="s">
        <v>59</v>
      </c>
      <c r="C269" s="411" t="s">
        <v>598</v>
      </c>
      <c r="D269" s="412"/>
      <c r="E269" s="412"/>
      <c r="F269" s="412"/>
      <c r="G269" s="413"/>
      <c r="H269" s="230"/>
      <c r="I269" s="388" t="s">
        <v>444</v>
      </c>
      <c r="J269" s="389"/>
      <c r="K269" s="389"/>
      <c r="L269" s="389"/>
      <c r="M269" s="389"/>
      <c r="N269" s="389"/>
      <c r="O269" s="389"/>
      <c r="P269" s="390"/>
      <c r="Q269" s="15"/>
      <c r="R269" s="391"/>
      <c r="S269" s="392"/>
      <c r="T269" s="392"/>
      <c r="U269" s="392"/>
      <c r="V269" s="392"/>
      <c r="W269" s="392"/>
      <c r="X269" s="392"/>
      <c r="Y269" s="392"/>
      <c r="Z269" s="393"/>
    </row>
    <row r="270" spans="2:26" ht="20.25" customHeight="1" x14ac:dyDescent="0.2">
      <c r="B270" s="211" t="s">
        <v>61</v>
      </c>
      <c r="C270" s="255" t="s">
        <v>599</v>
      </c>
      <c r="D270" s="256"/>
      <c r="E270" s="256"/>
      <c r="F270" s="256"/>
      <c r="G270" s="257"/>
      <c r="H270" s="226"/>
      <c r="I270" s="388" t="s">
        <v>600</v>
      </c>
      <c r="J270" s="389"/>
      <c r="K270" s="389"/>
      <c r="L270" s="389"/>
      <c r="M270" s="389"/>
      <c r="N270" s="389"/>
      <c r="O270" s="389"/>
      <c r="P270" s="390"/>
      <c r="Q270" s="15"/>
      <c r="R270" s="391"/>
      <c r="S270" s="392"/>
      <c r="T270" s="392"/>
      <c r="U270" s="392"/>
      <c r="V270" s="392"/>
      <c r="W270" s="392"/>
      <c r="X270" s="392"/>
      <c r="Y270" s="392"/>
      <c r="Z270" s="393"/>
    </row>
    <row r="271" spans="2:26" ht="74.25" customHeight="1" x14ac:dyDescent="0.2">
      <c r="B271" s="211" t="s">
        <v>63</v>
      </c>
      <c r="C271" s="255" t="s">
        <v>601</v>
      </c>
      <c r="D271" s="256"/>
      <c r="E271" s="256"/>
      <c r="F271" s="256"/>
      <c r="G271" s="257"/>
      <c r="H271" s="226"/>
      <c r="I271" s="255" t="s">
        <v>87</v>
      </c>
      <c r="J271" s="256"/>
      <c r="K271" s="256"/>
      <c r="L271" s="256"/>
      <c r="M271" s="256"/>
      <c r="N271" s="256"/>
      <c r="O271" s="256"/>
      <c r="P271" s="257"/>
      <c r="Q271" s="15"/>
      <c r="R271" s="391"/>
      <c r="S271" s="392"/>
      <c r="T271" s="392"/>
      <c r="U271" s="392"/>
      <c r="V271" s="392"/>
      <c r="W271" s="392"/>
      <c r="X271" s="392"/>
      <c r="Y271" s="392"/>
      <c r="Z271" s="393"/>
    </row>
    <row r="272" spans="2:26" ht="27.75" customHeight="1" x14ac:dyDescent="0.2">
      <c r="B272" s="211" t="s">
        <v>65</v>
      </c>
      <c r="C272" s="255" t="s">
        <v>602</v>
      </c>
      <c r="D272" s="256"/>
      <c r="E272" s="256"/>
      <c r="F272" s="256"/>
      <c r="G272" s="257"/>
      <c r="H272" s="226"/>
      <c r="I272" s="255" t="s">
        <v>1909</v>
      </c>
      <c r="J272" s="256"/>
      <c r="K272" s="256"/>
      <c r="L272" s="256"/>
      <c r="M272" s="256"/>
      <c r="N272" s="256"/>
      <c r="O272" s="256"/>
      <c r="P272" s="257"/>
      <c r="Q272" s="15"/>
      <c r="R272" s="391"/>
      <c r="S272" s="392"/>
      <c r="T272" s="392"/>
      <c r="U272" s="392"/>
      <c r="V272" s="392"/>
      <c r="W272" s="392"/>
      <c r="X272" s="392"/>
      <c r="Y272" s="392"/>
      <c r="Z272" s="393"/>
    </row>
    <row r="273" spans="1:27" s="5" customFormat="1" ht="117.75" customHeight="1" x14ac:dyDescent="0.2">
      <c r="B273" s="211" t="s">
        <v>68</v>
      </c>
      <c r="C273" s="255" t="s">
        <v>80</v>
      </c>
      <c r="D273" s="256"/>
      <c r="E273" s="256"/>
      <c r="F273" s="256"/>
      <c r="G273" s="257"/>
      <c r="H273" s="226"/>
      <c r="I273" s="255" t="s">
        <v>81</v>
      </c>
      <c r="J273" s="256"/>
      <c r="K273" s="256"/>
      <c r="L273" s="256"/>
      <c r="M273" s="256"/>
      <c r="N273" s="256"/>
      <c r="O273" s="256"/>
      <c r="P273" s="257"/>
      <c r="Q273" s="15"/>
      <c r="R273" s="391"/>
      <c r="S273" s="392"/>
      <c r="T273" s="392"/>
      <c r="U273" s="392"/>
      <c r="V273" s="392"/>
      <c r="W273" s="392"/>
      <c r="X273" s="392"/>
      <c r="Y273" s="392"/>
      <c r="Z273" s="393"/>
    </row>
    <row r="274" spans="1:27" s="5" customFormat="1" ht="88.5" customHeight="1" x14ac:dyDescent="0.2">
      <c r="B274" s="211" t="s">
        <v>71</v>
      </c>
      <c r="C274" s="255" t="s">
        <v>83</v>
      </c>
      <c r="D274" s="256"/>
      <c r="E274" s="256"/>
      <c r="F274" s="256"/>
      <c r="G274" s="257"/>
      <c r="H274" s="226"/>
      <c r="I274" s="255" t="s">
        <v>84</v>
      </c>
      <c r="J274" s="256"/>
      <c r="K274" s="256"/>
      <c r="L274" s="256"/>
      <c r="M274" s="256"/>
      <c r="N274" s="256"/>
      <c r="O274" s="256"/>
      <c r="P274" s="257"/>
      <c r="Q274" s="15"/>
      <c r="R274" s="391"/>
      <c r="S274" s="392"/>
      <c r="T274" s="392"/>
      <c r="U274" s="392"/>
      <c r="V274" s="392"/>
      <c r="W274" s="392"/>
      <c r="X274" s="392"/>
      <c r="Y274" s="392"/>
      <c r="Z274" s="393"/>
    </row>
    <row r="275" spans="1:27" s="57" customFormat="1" ht="19.5" customHeight="1" x14ac:dyDescent="0.2">
      <c r="A275" s="55"/>
      <c r="B275" s="211" t="s">
        <v>74</v>
      </c>
      <c r="C275" s="255" t="s">
        <v>603</v>
      </c>
      <c r="D275" s="256"/>
      <c r="E275" s="256"/>
      <c r="F275" s="256"/>
      <c r="G275" s="257"/>
      <c r="H275" s="226"/>
      <c r="I275" s="388" t="s">
        <v>444</v>
      </c>
      <c r="J275" s="389"/>
      <c r="K275" s="389"/>
      <c r="L275" s="389"/>
      <c r="M275" s="389"/>
      <c r="N275" s="389"/>
      <c r="O275" s="389"/>
      <c r="P275" s="390"/>
      <c r="Q275" s="15"/>
      <c r="R275" s="391"/>
      <c r="S275" s="392"/>
      <c r="T275" s="392"/>
      <c r="U275" s="392"/>
      <c r="V275" s="392"/>
      <c r="W275" s="392"/>
      <c r="X275" s="392"/>
      <c r="Y275" s="392"/>
      <c r="Z275" s="393"/>
      <c r="AA275" s="56"/>
    </row>
    <row r="276" spans="1:27" s="57" customFormat="1" ht="19.5" customHeight="1" x14ac:dyDescent="0.2">
      <c r="A276" s="55"/>
      <c r="B276" s="211" t="s">
        <v>76</v>
      </c>
      <c r="C276" s="255" t="s">
        <v>62</v>
      </c>
      <c r="D276" s="256"/>
      <c r="E276" s="256"/>
      <c r="F276" s="256"/>
      <c r="G276" s="257"/>
      <c r="H276" s="226"/>
      <c r="I276" s="388" t="s">
        <v>444</v>
      </c>
      <c r="J276" s="389"/>
      <c r="K276" s="389"/>
      <c r="L276" s="389"/>
      <c r="M276" s="389"/>
      <c r="N276" s="389"/>
      <c r="O276" s="389"/>
      <c r="P276" s="390"/>
      <c r="Q276" s="15"/>
      <c r="R276" s="391"/>
      <c r="S276" s="392"/>
      <c r="T276" s="392"/>
      <c r="U276" s="392"/>
      <c r="V276" s="392"/>
      <c r="W276" s="392"/>
      <c r="X276" s="392"/>
      <c r="Y276" s="392"/>
      <c r="Z276" s="393"/>
      <c r="AA276" s="56"/>
    </row>
    <row r="277" spans="1:27" ht="19.5" customHeight="1" x14ac:dyDescent="0.2">
      <c r="B277" s="211" t="s">
        <v>79</v>
      </c>
      <c r="C277" s="255" t="s">
        <v>604</v>
      </c>
      <c r="D277" s="256"/>
      <c r="E277" s="256"/>
      <c r="F277" s="256"/>
      <c r="G277" s="257"/>
      <c r="H277" s="226"/>
      <c r="I277" s="388" t="s">
        <v>444</v>
      </c>
      <c r="J277" s="389"/>
      <c r="K277" s="389"/>
      <c r="L277" s="389"/>
      <c r="M277" s="389"/>
      <c r="N277" s="389"/>
      <c r="O277" s="389"/>
      <c r="P277" s="390"/>
      <c r="Q277" s="15"/>
      <c r="R277" s="391"/>
      <c r="S277" s="392"/>
      <c r="T277" s="392"/>
      <c r="U277" s="392"/>
      <c r="V277" s="392"/>
      <c r="W277" s="392"/>
      <c r="X277" s="392"/>
      <c r="Y277" s="392"/>
      <c r="Z277" s="393"/>
    </row>
    <row r="278" spans="1:27" ht="19.5" customHeight="1" x14ac:dyDescent="0.2">
      <c r="B278" s="211" t="s">
        <v>82</v>
      </c>
      <c r="C278" s="255" t="s">
        <v>605</v>
      </c>
      <c r="D278" s="256"/>
      <c r="E278" s="256"/>
      <c r="F278" s="256"/>
      <c r="G278" s="257"/>
      <c r="H278" s="226"/>
      <c r="I278" s="388" t="s">
        <v>444</v>
      </c>
      <c r="J278" s="389"/>
      <c r="K278" s="389"/>
      <c r="L278" s="389"/>
      <c r="M278" s="389"/>
      <c r="N278" s="389"/>
      <c r="O278" s="389"/>
      <c r="P278" s="390"/>
      <c r="Q278" s="15"/>
      <c r="R278" s="391"/>
      <c r="S278" s="392"/>
      <c r="T278" s="392"/>
      <c r="U278" s="392"/>
      <c r="V278" s="392"/>
      <c r="W278" s="392"/>
      <c r="X278" s="392"/>
      <c r="Y278" s="392"/>
      <c r="Z278" s="393"/>
    </row>
    <row r="279" spans="1:27" ht="29.25" customHeight="1" x14ac:dyDescent="0.2">
      <c r="B279" s="211" t="s">
        <v>85</v>
      </c>
      <c r="C279" s="411" t="s">
        <v>606</v>
      </c>
      <c r="D279" s="412"/>
      <c r="E279" s="412"/>
      <c r="F279" s="412"/>
      <c r="G279" s="413"/>
      <c r="H279" s="230"/>
      <c r="I279" s="388" t="s">
        <v>607</v>
      </c>
      <c r="J279" s="389"/>
      <c r="K279" s="389"/>
      <c r="L279" s="389"/>
      <c r="M279" s="389"/>
      <c r="N279" s="389"/>
      <c r="O279" s="389"/>
      <c r="P279" s="390"/>
      <c r="Q279" s="15"/>
      <c r="R279" s="391"/>
      <c r="S279" s="392"/>
      <c r="T279" s="392"/>
      <c r="U279" s="392"/>
      <c r="V279" s="392"/>
      <c r="W279" s="392"/>
      <c r="X279" s="392"/>
      <c r="Y279" s="392"/>
      <c r="Z279" s="393"/>
    </row>
    <row r="280" spans="1:27" ht="33.75" customHeight="1" x14ac:dyDescent="0.2">
      <c r="B280" s="211" t="s">
        <v>178</v>
      </c>
      <c r="C280" s="411" t="s">
        <v>609</v>
      </c>
      <c r="D280" s="412"/>
      <c r="E280" s="412"/>
      <c r="F280" s="412"/>
      <c r="G280" s="413"/>
      <c r="H280" s="230"/>
      <c r="I280" s="388" t="s">
        <v>607</v>
      </c>
      <c r="J280" s="389"/>
      <c r="K280" s="389"/>
      <c r="L280" s="389"/>
      <c r="M280" s="389"/>
      <c r="N280" s="389"/>
      <c r="O280" s="389"/>
      <c r="P280" s="390"/>
      <c r="Q280" s="15"/>
      <c r="R280" s="391"/>
      <c r="S280" s="392"/>
      <c r="T280" s="392"/>
      <c r="U280" s="392"/>
      <c r="V280" s="392"/>
      <c r="W280" s="392"/>
      <c r="X280" s="392"/>
      <c r="Y280" s="392"/>
      <c r="Z280" s="393"/>
    </row>
    <row r="281" spans="1:27" ht="30" customHeight="1" x14ac:dyDescent="0.2">
      <c r="B281" s="211" t="s">
        <v>608</v>
      </c>
      <c r="C281" s="411" t="s">
        <v>611</v>
      </c>
      <c r="D281" s="412"/>
      <c r="E281" s="412"/>
      <c r="F281" s="412"/>
      <c r="G281" s="413"/>
      <c r="H281" s="230"/>
      <c r="I281" s="388" t="s">
        <v>444</v>
      </c>
      <c r="J281" s="389"/>
      <c r="K281" s="389"/>
      <c r="L281" s="389"/>
      <c r="M281" s="389"/>
      <c r="N281" s="389"/>
      <c r="O281" s="389"/>
      <c r="P281" s="390"/>
      <c r="Q281" s="15"/>
      <c r="R281" s="391"/>
      <c r="S281" s="392"/>
      <c r="T281" s="392"/>
      <c r="U281" s="392"/>
      <c r="V281" s="392"/>
      <c r="W281" s="392"/>
      <c r="X281" s="392"/>
      <c r="Y281" s="392"/>
      <c r="Z281" s="393"/>
    </row>
    <row r="282" spans="1:27" ht="18" customHeight="1" x14ac:dyDescent="0.2">
      <c r="B282" s="211" t="s">
        <v>610</v>
      </c>
      <c r="C282" s="411" t="s">
        <v>613</v>
      </c>
      <c r="D282" s="412"/>
      <c r="E282" s="412"/>
      <c r="F282" s="412"/>
      <c r="G282" s="413"/>
      <c r="H282" s="230"/>
      <c r="I282" s="388" t="s">
        <v>444</v>
      </c>
      <c r="J282" s="389"/>
      <c r="K282" s="389"/>
      <c r="L282" s="389"/>
      <c r="M282" s="389"/>
      <c r="N282" s="389"/>
      <c r="O282" s="389"/>
      <c r="P282" s="390"/>
      <c r="Q282" s="15"/>
      <c r="R282" s="391"/>
      <c r="S282" s="392"/>
      <c r="T282" s="392"/>
      <c r="U282" s="392"/>
      <c r="V282" s="392"/>
      <c r="W282" s="392"/>
      <c r="X282" s="392"/>
      <c r="Y282" s="392"/>
      <c r="Z282" s="393"/>
    </row>
    <row r="283" spans="1:27" ht="33.75" customHeight="1" x14ac:dyDescent="0.2">
      <c r="B283" s="211" t="s">
        <v>612</v>
      </c>
      <c r="C283" s="411" t="s">
        <v>2970</v>
      </c>
      <c r="D283" s="412"/>
      <c r="E283" s="412"/>
      <c r="F283" s="412"/>
      <c r="G283" s="413"/>
      <c r="H283" s="230"/>
      <c r="I283" s="388" t="s">
        <v>615</v>
      </c>
      <c r="J283" s="389"/>
      <c r="K283" s="389"/>
      <c r="L283" s="389"/>
      <c r="M283" s="389"/>
      <c r="N283" s="389"/>
      <c r="O283" s="389"/>
      <c r="P283" s="390"/>
      <c r="Q283" s="15"/>
      <c r="R283" s="391"/>
      <c r="S283" s="392"/>
      <c r="T283" s="392"/>
      <c r="U283" s="392"/>
      <c r="V283" s="392"/>
      <c r="W283" s="392"/>
      <c r="X283" s="392"/>
      <c r="Y283" s="392"/>
      <c r="Z283" s="393"/>
    </row>
    <row r="284" spans="1:27" ht="19.5" customHeight="1" x14ac:dyDescent="0.2">
      <c r="B284" s="211" t="s">
        <v>614</v>
      </c>
      <c r="C284" s="411" t="s">
        <v>617</v>
      </c>
      <c r="D284" s="412"/>
      <c r="E284" s="412"/>
      <c r="F284" s="412"/>
      <c r="G284" s="413"/>
      <c r="H284" s="230"/>
      <c r="I284" s="388" t="s">
        <v>444</v>
      </c>
      <c r="J284" s="389"/>
      <c r="K284" s="389"/>
      <c r="L284" s="389"/>
      <c r="M284" s="389"/>
      <c r="N284" s="389"/>
      <c r="O284" s="389"/>
      <c r="P284" s="390"/>
      <c r="Q284" s="15"/>
      <c r="R284" s="391"/>
      <c r="S284" s="392"/>
      <c r="T284" s="392"/>
      <c r="U284" s="392"/>
      <c r="V284" s="392"/>
      <c r="W284" s="392"/>
      <c r="X284" s="392"/>
      <c r="Y284" s="392"/>
      <c r="Z284" s="393"/>
    </row>
    <row r="285" spans="1:27" ht="29.25" customHeight="1" x14ac:dyDescent="0.2">
      <c r="B285" s="211" t="s">
        <v>616</v>
      </c>
      <c r="C285" s="411" t="s">
        <v>1910</v>
      </c>
      <c r="D285" s="412"/>
      <c r="E285" s="412"/>
      <c r="F285" s="412"/>
      <c r="G285" s="413"/>
      <c r="H285" s="230"/>
      <c r="I285" s="388" t="s">
        <v>444</v>
      </c>
      <c r="J285" s="389"/>
      <c r="K285" s="389"/>
      <c r="L285" s="389"/>
      <c r="M285" s="389"/>
      <c r="N285" s="389"/>
      <c r="O285" s="389"/>
      <c r="P285" s="390"/>
      <c r="Q285" s="15"/>
      <c r="R285" s="391"/>
      <c r="S285" s="392"/>
      <c r="T285" s="392"/>
      <c r="U285" s="392"/>
      <c r="V285" s="392"/>
      <c r="W285" s="392"/>
      <c r="X285" s="392"/>
      <c r="Y285" s="392"/>
      <c r="Z285" s="393"/>
    </row>
    <row r="286" spans="1:27" ht="21" customHeight="1" x14ac:dyDescent="0.2">
      <c r="B286" s="211" t="s">
        <v>618</v>
      </c>
      <c r="C286" s="411" t="s">
        <v>620</v>
      </c>
      <c r="D286" s="412"/>
      <c r="E286" s="412"/>
      <c r="F286" s="412"/>
      <c r="G286" s="413"/>
      <c r="H286" s="230"/>
      <c r="I286" s="388" t="s">
        <v>444</v>
      </c>
      <c r="J286" s="389"/>
      <c r="K286" s="389"/>
      <c r="L286" s="389"/>
      <c r="M286" s="389"/>
      <c r="N286" s="389"/>
      <c r="O286" s="389"/>
      <c r="P286" s="390"/>
      <c r="Q286" s="15"/>
      <c r="R286" s="391"/>
      <c r="S286" s="392"/>
      <c r="T286" s="392"/>
      <c r="U286" s="392"/>
      <c r="V286" s="392"/>
      <c r="W286" s="392"/>
      <c r="X286" s="392"/>
      <c r="Y286" s="392"/>
      <c r="Z286" s="393"/>
    </row>
    <row r="287" spans="1:27" ht="19.5" customHeight="1" x14ac:dyDescent="0.2">
      <c r="B287" s="211" t="s">
        <v>619</v>
      </c>
      <c r="C287" s="411" t="s">
        <v>3348</v>
      </c>
      <c r="D287" s="412"/>
      <c r="E287" s="412"/>
      <c r="F287" s="412"/>
      <c r="G287" s="413"/>
      <c r="H287" s="230"/>
      <c r="I287" s="388" t="s">
        <v>622</v>
      </c>
      <c r="J287" s="389"/>
      <c r="K287" s="389"/>
      <c r="L287" s="389"/>
      <c r="M287" s="389"/>
      <c r="N287" s="389"/>
      <c r="O287" s="389"/>
      <c r="P287" s="390"/>
      <c r="Q287" s="15"/>
      <c r="R287" s="391"/>
      <c r="S287" s="392"/>
      <c r="T287" s="392"/>
      <c r="U287" s="392"/>
      <c r="V287" s="392"/>
      <c r="W287" s="392"/>
      <c r="X287" s="392"/>
      <c r="Y287" s="392"/>
      <c r="Z287" s="393"/>
    </row>
    <row r="288" spans="1:27" ht="19.5" customHeight="1" x14ac:dyDescent="0.2">
      <c r="B288" s="211" t="s">
        <v>621</v>
      </c>
      <c r="C288" s="411" t="s">
        <v>624</v>
      </c>
      <c r="D288" s="412"/>
      <c r="E288" s="412"/>
      <c r="F288" s="412"/>
      <c r="G288" s="413"/>
      <c r="H288" s="230"/>
      <c r="I288" s="388" t="s">
        <v>444</v>
      </c>
      <c r="J288" s="389"/>
      <c r="K288" s="389"/>
      <c r="L288" s="389"/>
      <c r="M288" s="389"/>
      <c r="N288" s="389"/>
      <c r="O288" s="389"/>
      <c r="P288" s="390"/>
      <c r="Q288" s="15"/>
      <c r="R288" s="391"/>
      <c r="S288" s="392"/>
      <c r="T288" s="392"/>
      <c r="U288" s="392"/>
      <c r="V288" s="392"/>
      <c r="W288" s="392"/>
      <c r="X288" s="392"/>
      <c r="Y288" s="392"/>
      <c r="Z288" s="393"/>
    </row>
    <row r="289" spans="2:26" ht="30" customHeight="1" x14ac:dyDescent="0.2">
      <c r="B289" s="211" t="s">
        <v>623</v>
      </c>
      <c r="C289" s="411" t="s">
        <v>626</v>
      </c>
      <c r="D289" s="412"/>
      <c r="E289" s="412"/>
      <c r="F289" s="412"/>
      <c r="G289" s="413"/>
      <c r="H289" s="230"/>
      <c r="I289" s="255" t="s">
        <v>627</v>
      </c>
      <c r="J289" s="256"/>
      <c r="K289" s="256"/>
      <c r="L289" s="256"/>
      <c r="M289" s="256"/>
      <c r="N289" s="256"/>
      <c r="O289" s="256"/>
      <c r="P289" s="257"/>
      <c r="Q289" s="15"/>
      <c r="R289" s="391"/>
      <c r="S289" s="392"/>
      <c r="T289" s="392"/>
      <c r="U289" s="392"/>
      <c r="V289" s="392"/>
      <c r="W289" s="392"/>
      <c r="X289" s="392"/>
      <c r="Y289" s="392"/>
      <c r="Z289" s="393"/>
    </row>
    <row r="290" spans="2:26" ht="19.5" customHeight="1" x14ac:dyDescent="0.2">
      <c r="B290" s="211" t="s">
        <v>625</v>
      </c>
      <c r="C290" s="411" t="s">
        <v>629</v>
      </c>
      <c r="D290" s="412"/>
      <c r="E290" s="412"/>
      <c r="F290" s="412"/>
      <c r="G290" s="413"/>
      <c r="H290" s="230"/>
      <c r="I290" s="388" t="s">
        <v>444</v>
      </c>
      <c r="J290" s="389"/>
      <c r="K290" s="389"/>
      <c r="L290" s="389"/>
      <c r="M290" s="389"/>
      <c r="N290" s="389"/>
      <c r="O290" s="389"/>
      <c r="P290" s="390"/>
      <c r="Q290" s="15"/>
      <c r="R290" s="391"/>
      <c r="S290" s="392"/>
      <c r="T290" s="392"/>
      <c r="U290" s="392"/>
      <c r="V290" s="392"/>
      <c r="W290" s="392"/>
      <c r="X290" s="392"/>
      <c r="Y290" s="392"/>
      <c r="Z290" s="393"/>
    </row>
    <row r="291" spans="2:26" ht="30" customHeight="1" x14ac:dyDescent="0.2">
      <c r="B291" s="211" t="s">
        <v>628</v>
      </c>
      <c r="C291" s="411" t="s">
        <v>631</v>
      </c>
      <c r="D291" s="412"/>
      <c r="E291" s="412"/>
      <c r="F291" s="412"/>
      <c r="G291" s="413"/>
      <c r="H291" s="230"/>
      <c r="I291" s="388" t="s">
        <v>632</v>
      </c>
      <c r="J291" s="389"/>
      <c r="K291" s="389"/>
      <c r="L291" s="389"/>
      <c r="M291" s="389"/>
      <c r="N291" s="389"/>
      <c r="O291" s="389"/>
      <c r="P291" s="390"/>
      <c r="Q291" s="15"/>
      <c r="R291" s="391"/>
      <c r="S291" s="392"/>
      <c r="T291" s="392"/>
      <c r="U291" s="392"/>
      <c r="V291" s="392"/>
      <c r="W291" s="392"/>
      <c r="X291" s="392"/>
      <c r="Y291" s="392"/>
      <c r="Z291" s="393"/>
    </row>
    <row r="292" spans="2:26" ht="30" customHeight="1" x14ac:dyDescent="0.2">
      <c r="B292" s="211" t="s">
        <v>630</v>
      </c>
      <c r="C292" s="411" t="s">
        <v>634</v>
      </c>
      <c r="D292" s="412"/>
      <c r="E292" s="412"/>
      <c r="F292" s="412"/>
      <c r="G292" s="413"/>
      <c r="H292" s="230"/>
      <c r="I292" s="388" t="s">
        <v>1912</v>
      </c>
      <c r="J292" s="389"/>
      <c r="K292" s="389"/>
      <c r="L292" s="389"/>
      <c r="M292" s="389"/>
      <c r="N292" s="389"/>
      <c r="O292" s="389"/>
      <c r="P292" s="390"/>
      <c r="Q292" s="15"/>
      <c r="R292" s="391"/>
      <c r="S292" s="392"/>
      <c r="T292" s="392"/>
      <c r="U292" s="392"/>
      <c r="V292" s="392"/>
      <c r="W292" s="392"/>
      <c r="X292" s="392"/>
      <c r="Y292" s="392"/>
      <c r="Z292" s="393"/>
    </row>
    <row r="293" spans="2:26" ht="19.5" customHeight="1" x14ac:dyDescent="0.2">
      <c r="B293" s="211" t="s">
        <v>633</v>
      </c>
      <c r="C293" s="411" t="s">
        <v>636</v>
      </c>
      <c r="D293" s="412"/>
      <c r="E293" s="412"/>
      <c r="F293" s="412"/>
      <c r="G293" s="413"/>
      <c r="H293" s="230"/>
      <c r="I293" s="388" t="s">
        <v>637</v>
      </c>
      <c r="J293" s="389"/>
      <c r="K293" s="389"/>
      <c r="L293" s="389"/>
      <c r="M293" s="389"/>
      <c r="N293" s="389"/>
      <c r="O293" s="389"/>
      <c r="P293" s="390"/>
      <c r="Q293" s="15"/>
      <c r="R293" s="391"/>
      <c r="S293" s="392"/>
      <c r="T293" s="392"/>
      <c r="U293" s="392"/>
      <c r="V293" s="392"/>
      <c r="W293" s="392"/>
      <c r="X293" s="392"/>
      <c r="Y293" s="392"/>
      <c r="Z293" s="393"/>
    </row>
    <row r="294" spans="2:26" ht="19.5" customHeight="1" x14ac:dyDescent="0.2">
      <c r="B294" s="211" t="s">
        <v>2187</v>
      </c>
      <c r="C294" s="411" t="s">
        <v>1911</v>
      </c>
      <c r="D294" s="412"/>
      <c r="E294" s="412"/>
      <c r="F294" s="412"/>
      <c r="G294" s="413"/>
      <c r="H294" s="49"/>
      <c r="I294" s="388" t="s">
        <v>2971</v>
      </c>
      <c r="J294" s="389"/>
      <c r="K294" s="389"/>
      <c r="L294" s="389"/>
      <c r="M294" s="389"/>
      <c r="N294" s="389"/>
      <c r="O294" s="389"/>
      <c r="P294" s="390"/>
      <c r="Q294" s="244"/>
      <c r="R294" s="391"/>
      <c r="S294" s="392"/>
      <c r="T294" s="392"/>
      <c r="U294" s="392"/>
      <c r="V294" s="392"/>
      <c r="W294" s="392"/>
      <c r="X294" s="392"/>
      <c r="Y294" s="392"/>
      <c r="Z294" s="393"/>
    </row>
    <row r="295" spans="2:26" ht="29.25" customHeight="1" x14ac:dyDescent="0.2">
      <c r="B295" s="211" t="s">
        <v>55</v>
      </c>
      <c r="C295" s="411" t="s">
        <v>638</v>
      </c>
      <c r="D295" s="412"/>
      <c r="E295" s="412"/>
      <c r="F295" s="412"/>
      <c r="G295" s="413"/>
      <c r="H295" s="230"/>
      <c r="I295" s="388" t="s">
        <v>1913</v>
      </c>
      <c r="J295" s="389"/>
      <c r="K295" s="389"/>
      <c r="L295" s="389"/>
      <c r="M295" s="389"/>
      <c r="N295" s="389"/>
      <c r="O295" s="389"/>
      <c r="P295" s="390"/>
      <c r="Q295" s="15"/>
      <c r="R295" s="391"/>
      <c r="S295" s="392"/>
      <c r="T295" s="392"/>
      <c r="U295" s="392"/>
      <c r="V295" s="392"/>
      <c r="W295" s="392"/>
      <c r="X295" s="392"/>
      <c r="Y295" s="392"/>
      <c r="Z295" s="393"/>
    </row>
    <row r="296" spans="2:26" ht="20.25" customHeight="1" x14ac:dyDescent="0.2">
      <c r="B296" s="211" t="s">
        <v>58</v>
      </c>
      <c r="C296" s="411" t="s">
        <v>639</v>
      </c>
      <c r="D296" s="412"/>
      <c r="E296" s="412"/>
      <c r="F296" s="412"/>
      <c r="G296" s="413"/>
      <c r="H296" s="230"/>
      <c r="I296" s="388" t="s">
        <v>444</v>
      </c>
      <c r="J296" s="389"/>
      <c r="K296" s="389"/>
      <c r="L296" s="389"/>
      <c r="M296" s="389"/>
      <c r="N296" s="389"/>
      <c r="O296" s="389"/>
      <c r="P296" s="390"/>
      <c r="Q296" s="15"/>
      <c r="R296" s="391"/>
      <c r="S296" s="392"/>
      <c r="T296" s="392"/>
      <c r="U296" s="392"/>
      <c r="V296" s="392"/>
      <c r="W296" s="392"/>
      <c r="X296" s="392"/>
      <c r="Y296" s="392"/>
      <c r="Z296" s="393"/>
    </row>
    <row r="297" spans="2:26" ht="19.5" customHeight="1" x14ac:dyDescent="0.2">
      <c r="B297" s="58" t="s">
        <v>59</v>
      </c>
      <c r="C297" s="411" t="s">
        <v>640</v>
      </c>
      <c r="D297" s="412"/>
      <c r="E297" s="412"/>
      <c r="F297" s="412"/>
      <c r="G297" s="413"/>
      <c r="H297" s="230"/>
      <c r="I297" s="388" t="s">
        <v>444</v>
      </c>
      <c r="J297" s="389"/>
      <c r="K297" s="389"/>
      <c r="L297" s="389"/>
      <c r="M297" s="389"/>
      <c r="N297" s="389"/>
      <c r="O297" s="389"/>
      <c r="P297" s="390"/>
      <c r="Q297" s="15"/>
      <c r="R297" s="391"/>
      <c r="S297" s="392"/>
      <c r="T297" s="392"/>
      <c r="U297" s="392"/>
      <c r="V297" s="392"/>
      <c r="W297" s="392"/>
      <c r="X297" s="392"/>
      <c r="Y297" s="392"/>
      <c r="Z297" s="393"/>
    </row>
    <row r="298" spans="2:26" ht="19.5" customHeight="1" x14ac:dyDescent="0.2">
      <c r="B298" s="58" t="s">
        <v>61</v>
      </c>
      <c r="C298" s="411" t="s">
        <v>641</v>
      </c>
      <c r="D298" s="412"/>
      <c r="E298" s="412"/>
      <c r="F298" s="412"/>
      <c r="G298" s="413"/>
      <c r="H298" s="230"/>
      <c r="I298" s="388" t="s">
        <v>444</v>
      </c>
      <c r="J298" s="389"/>
      <c r="K298" s="389"/>
      <c r="L298" s="389"/>
      <c r="M298" s="389"/>
      <c r="N298" s="389"/>
      <c r="O298" s="389"/>
      <c r="P298" s="390"/>
      <c r="Q298" s="15"/>
      <c r="R298" s="391"/>
      <c r="S298" s="392"/>
      <c r="T298" s="392"/>
      <c r="U298" s="392"/>
      <c r="V298" s="392"/>
      <c r="W298" s="392"/>
      <c r="X298" s="392"/>
      <c r="Y298" s="392"/>
      <c r="Z298" s="393"/>
    </row>
    <row r="299" spans="2:26" ht="30" customHeight="1" x14ac:dyDescent="0.2">
      <c r="B299" s="211" t="s">
        <v>63</v>
      </c>
      <c r="C299" s="411" t="s">
        <v>642</v>
      </c>
      <c r="D299" s="412"/>
      <c r="E299" s="412"/>
      <c r="F299" s="412"/>
      <c r="G299" s="413"/>
      <c r="H299" s="230"/>
      <c r="I299" s="388" t="s">
        <v>643</v>
      </c>
      <c r="J299" s="389"/>
      <c r="K299" s="389"/>
      <c r="L299" s="389"/>
      <c r="M299" s="389"/>
      <c r="N299" s="389"/>
      <c r="O299" s="389"/>
      <c r="P299" s="390"/>
      <c r="Q299" s="15"/>
      <c r="R299" s="391"/>
      <c r="S299" s="392"/>
      <c r="T299" s="392"/>
      <c r="U299" s="392"/>
      <c r="V299" s="392"/>
      <c r="W299" s="392"/>
      <c r="X299" s="392"/>
      <c r="Y299" s="392"/>
      <c r="Z299" s="393"/>
    </row>
    <row r="300" spans="2:26" ht="22.5" customHeight="1" x14ac:dyDescent="0.2">
      <c r="B300" s="211" t="s">
        <v>1574</v>
      </c>
      <c r="C300" s="255" t="s">
        <v>644</v>
      </c>
      <c r="D300" s="256"/>
      <c r="E300" s="256"/>
      <c r="F300" s="256"/>
      <c r="G300" s="257"/>
      <c r="H300" s="226"/>
      <c r="I300" s="388" t="s">
        <v>3448</v>
      </c>
      <c r="J300" s="389"/>
      <c r="K300" s="389"/>
      <c r="L300" s="389"/>
      <c r="M300" s="389"/>
      <c r="N300" s="389"/>
      <c r="O300" s="389"/>
      <c r="P300" s="390"/>
      <c r="Q300" s="15"/>
      <c r="R300" s="391"/>
      <c r="S300" s="392"/>
      <c r="T300" s="392"/>
      <c r="U300" s="392"/>
      <c r="V300" s="392"/>
      <c r="W300" s="392"/>
      <c r="X300" s="392"/>
      <c r="Y300" s="392"/>
      <c r="Z300" s="393"/>
    </row>
    <row r="301" spans="2:26" ht="19.5" customHeight="1" x14ac:dyDescent="0.2">
      <c r="B301" s="58" t="s">
        <v>1580</v>
      </c>
      <c r="C301" s="411" t="s">
        <v>1914</v>
      </c>
      <c r="D301" s="412"/>
      <c r="E301" s="412"/>
      <c r="F301" s="412"/>
      <c r="G301" s="413"/>
      <c r="H301" s="49"/>
      <c r="I301" s="388" t="s">
        <v>2971</v>
      </c>
      <c r="J301" s="389"/>
      <c r="K301" s="389"/>
      <c r="L301" s="389"/>
      <c r="M301" s="389"/>
      <c r="N301" s="389"/>
      <c r="O301" s="389"/>
      <c r="P301" s="390"/>
      <c r="Q301" s="244"/>
      <c r="R301" s="391"/>
      <c r="S301" s="392"/>
      <c r="T301" s="392"/>
      <c r="U301" s="392"/>
      <c r="V301" s="392"/>
      <c r="W301" s="392"/>
      <c r="X301" s="392"/>
      <c r="Y301" s="392"/>
      <c r="Z301" s="393"/>
    </row>
    <row r="302" spans="2:26" ht="19.5" customHeight="1" x14ac:dyDescent="0.2">
      <c r="B302" s="58" t="s">
        <v>55</v>
      </c>
      <c r="C302" s="411" t="s">
        <v>645</v>
      </c>
      <c r="D302" s="412"/>
      <c r="E302" s="412"/>
      <c r="F302" s="412"/>
      <c r="G302" s="413"/>
      <c r="H302" s="230"/>
      <c r="I302" s="388" t="s">
        <v>444</v>
      </c>
      <c r="J302" s="389"/>
      <c r="K302" s="389"/>
      <c r="L302" s="389"/>
      <c r="M302" s="389"/>
      <c r="N302" s="389"/>
      <c r="O302" s="389"/>
      <c r="P302" s="390"/>
      <c r="Q302" s="15"/>
      <c r="R302" s="391"/>
      <c r="S302" s="392"/>
      <c r="T302" s="392"/>
      <c r="U302" s="392"/>
      <c r="V302" s="392"/>
      <c r="W302" s="392"/>
      <c r="X302" s="392"/>
      <c r="Y302" s="392"/>
      <c r="Z302" s="393"/>
    </row>
    <row r="303" spans="2:26" ht="60" customHeight="1" x14ac:dyDescent="0.2">
      <c r="B303" s="58" t="s">
        <v>58</v>
      </c>
      <c r="C303" s="411" t="s">
        <v>646</v>
      </c>
      <c r="D303" s="412"/>
      <c r="E303" s="412"/>
      <c r="F303" s="412"/>
      <c r="G303" s="413"/>
      <c r="H303" s="230"/>
      <c r="I303" s="255" t="s">
        <v>1915</v>
      </c>
      <c r="J303" s="256"/>
      <c r="K303" s="256"/>
      <c r="L303" s="256"/>
      <c r="M303" s="256"/>
      <c r="N303" s="256"/>
      <c r="O303" s="256"/>
      <c r="P303" s="257"/>
      <c r="Q303" s="15"/>
      <c r="R303" s="391"/>
      <c r="S303" s="392"/>
      <c r="T303" s="392"/>
      <c r="U303" s="392"/>
      <c r="V303" s="392"/>
      <c r="W303" s="392"/>
      <c r="X303" s="392"/>
      <c r="Y303" s="392"/>
      <c r="Z303" s="393"/>
    </row>
    <row r="304" spans="2:26" ht="19.5" customHeight="1" x14ac:dyDescent="0.2">
      <c r="B304" s="58" t="s">
        <v>59</v>
      </c>
      <c r="C304" s="411" t="s">
        <v>647</v>
      </c>
      <c r="D304" s="412"/>
      <c r="E304" s="412"/>
      <c r="F304" s="412"/>
      <c r="G304" s="413"/>
      <c r="H304" s="230"/>
      <c r="I304" s="388" t="s">
        <v>648</v>
      </c>
      <c r="J304" s="389"/>
      <c r="K304" s="389"/>
      <c r="L304" s="389"/>
      <c r="M304" s="389"/>
      <c r="N304" s="389"/>
      <c r="O304" s="389"/>
      <c r="P304" s="390"/>
      <c r="Q304" s="245"/>
      <c r="R304" s="391"/>
      <c r="S304" s="392"/>
      <c r="T304" s="392"/>
      <c r="U304" s="392"/>
      <c r="V304" s="392"/>
      <c r="W304" s="392"/>
      <c r="X304" s="392"/>
      <c r="Y304" s="392"/>
      <c r="Z304" s="393"/>
    </row>
    <row r="305" spans="2:26" ht="25.5" customHeight="1" x14ac:dyDescent="0.2">
      <c r="B305" s="262" t="s">
        <v>92</v>
      </c>
      <c r="C305" s="263"/>
      <c r="D305" s="263"/>
      <c r="E305" s="263"/>
      <c r="F305" s="263"/>
      <c r="G305" s="263"/>
      <c r="H305" s="263"/>
      <c r="I305" s="263"/>
      <c r="J305" s="263"/>
      <c r="K305" s="263"/>
      <c r="L305" s="263"/>
      <c r="M305" s="263"/>
      <c r="N305" s="263"/>
      <c r="O305" s="263"/>
      <c r="P305" s="264"/>
      <c r="Q305" s="229">
        <f>COUNTIF(Q263:Q304,"N/A")</f>
        <v>0</v>
      </c>
      <c r="R305" s="361"/>
      <c r="S305" s="362"/>
      <c r="T305" s="362"/>
      <c r="U305" s="362"/>
      <c r="V305" s="362"/>
      <c r="W305" s="362"/>
      <c r="X305" s="362"/>
      <c r="Y305" s="362"/>
      <c r="Z305" s="363"/>
    </row>
    <row r="306" spans="2:26" ht="25.5" customHeight="1" x14ac:dyDescent="0.2">
      <c r="B306" s="266" t="s">
        <v>812</v>
      </c>
      <c r="C306" s="266"/>
      <c r="D306" s="266"/>
      <c r="E306" s="266"/>
      <c r="F306" s="266"/>
      <c r="G306" s="266"/>
      <c r="H306" s="266"/>
      <c r="I306" s="266"/>
      <c r="J306" s="266"/>
      <c r="K306" s="266"/>
      <c r="L306" s="266"/>
      <c r="M306" s="266"/>
      <c r="N306" s="266"/>
      <c r="O306" s="266"/>
      <c r="P306" s="266"/>
      <c r="Q306" s="246">
        <f>COUNTIFS(H263:H304,"M",Q263:Q304,"N/A")</f>
        <v>0</v>
      </c>
      <c r="R306" s="361"/>
      <c r="S306" s="362"/>
      <c r="T306" s="362"/>
      <c r="U306" s="362"/>
      <c r="V306" s="362"/>
      <c r="W306" s="362"/>
      <c r="X306" s="362"/>
      <c r="Y306" s="362"/>
      <c r="Z306" s="363"/>
    </row>
    <row r="307" spans="2:26" ht="25.5" customHeight="1" x14ac:dyDescent="0.2">
      <c r="B307" s="266" t="s">
        <v>813</v>
      </c>
      <c r="C307" s="266"/>
      <c r="D307" s="266"/>
      <c r="E307" s="266"/>
      <c r="F307" s="266"/>
      <c r="G307" s="266"/>
      <c r="H307" s="266"/>
      <c r="I307" s="266"/>
      <c r="J307" s="266"/>
      <c r="K307" s="266"/>
      <c r="L307" s="266"/>
      <c r="M307" s="266"/>
      <c r="N307" s="266"/>
      <c r="O307" s="266"/>
      <c r="P307" s="266"/>
      <c r="Q307" s="246">
        <f>COUNTIFS(H263:H304,"M",Q263:Q304,"1")</f>
        <v>0</v>
      </c>
      <c r="R307" s="361"/>
      <c r="S307" s="362"/>
      <c r="T307" s="362"/>
      <c r="U307" s="362"/>
      <c r="V307" s="362"/>
      <c r="W307" s="362"/>
      <c r="X307" s="362"/>
      <c r="Y307" s="362"/>
      <c r="Z307" s="363"/>
    </row>
    <row r="308" spans="2:26" ht="24.75" customHeight="1" x14ac:dyDescent="0.2">
      <c r="B308" s="541" t="s">
        <v>93</v>
      </c>
      <c r="C308" s="542"/>
      <c r="D308" s="542"/>
      <c r="E308" s="542"/>
      <c r="F308" s="542"/>
      <c r="G308" s="542"/>
      <c r="H308" s="542"/>
      <c r="I308" s="542"/>
      <c r="J308" s="542"/>
      <c r="K308" s="542"/>
      <c r="L308" s="542"/>
      <c r="M308" s="542"/>
      <c r="N308" s="542"/>
      <c r="O308" s="542"/>
      <c r="P308" s="542"/>
      <c r="Q308" s="201">
        <f>SUM(Q263:Q304)</f>
        <v>0</v>
      </c>
      <c r="R308" s="361"/>
      <c r="S308" s="362"/>
      <c r="T308" s="362"/>
      <c r="U308" s="362"/>
      <c r="V308" s="362"/>
      <c r="W308" s="362"/>
      <c r="X308" s="362"/>
      <c r="Y308" s="362"/>
      <c r="Z308" s="363"/>
    </row>
    <row r="309" spans="2:26" ht="19.5" customHeight="1" x14ac:dyDescent="0.2">
      <c r="B309" s="59" t="s">
        <v>729</v>
      </c>
      <c r="C309" s="529" t="s">
        <v>392</v>
      </c>
      <c r="D309" s="530"/>
      <c r="E309" s="530"/>
      <c r="F309" s="530"/>
      <c r="G309" s="530"/>
      <c r="H309" s="530"/>
      <c r="I309" s="530"/>
      <c r="J309" s="530"/>
      <c r="K309" s="530"/>
      <c r="L309" s="530"/>
      <c r="M309" s="530"/>
      <c r="N309" s="530"/>
      <c r="O309" s="530"/>
      <c r="P309" s="531"/>
      <c r="Q309" s="203"/>
      <c r="R309" s="538"/>
      <c r="S309" s="539"/>
      <c r="T309" s="539"/>
      <c r="U309" s="539"/>
      <c r="V309" s="539"/>
      <c r="W309" s="539"/>
      <c r="X309" s="539"/>
      <c r="Y309" s="539"/>
      <c r="Z309" s="540"/>
    </row>
    <row r="310" spans="2:26" ht="159" customHeight="1" x14ac:dyDescent="0.2">
      <c r="B310" s="211" t="s">
        <v>2188</v>
      </c>
      <c r="C310" s="255" t="s">
        <v>650</v>
      </c>
      <c r="D310" s="256"/>
      <c r="E310" s="256"/>
      <c r="F310" s="256"/>
      <c r="G310" s="257"/>
      <c r="H310" s="43"/>
      <c r="I310" s="255" t="s">
        <v>3380</v>
      </c>
      <c r="J310" s="256"/>
      <c r="K310" s="256"/>
      <c r="L310" s="256"/>
      <c r="M310" s="256"/>
      <c r="N310" s="256"/>
      <c r="O310" s="256"/>
      <c r="P310" s="257"/>
      <c r="Q310" s="244"/>
      <c r="R310" s="391"/>
      <c r="S310" s="392"/>
      <c r="T310" s="392"/>
      <c r="U310" s="392"/>
      <c r="V310" s="392"/>
      <c r="W310" s="392"/>
      <c r="X310" s="392"/>
      <c r="Y310" s="392"/>
      <c r="Z310" s="393"/>
    </row>
    <row r="311" spans="2:26" ht="19.5" customHeight="1" x14ac:dyDescent="0.2">
      <c r="B311" s="211" t="s">
        <v>55</v>
      </c>
      <c r="C311" s="411" t="s">
        <v>651</v>
      </c>
      <c r="D311" s="256"/>
      <c r="E311" s="256"/>
      <c r="F311" s="256"/>
      <c r="G311" s="257"/>
      <c r="H311" s="232" t="s">
        <v>57</v>
      </c>
      <c r="I311" s="388" t="s">
        <v>444</v>
      </c>
      <c r="J311" s="389"/>
      <c r="K311" s="389"/>
      <c r="L311" s="389"/>
      <c r="M311" s="389"/>
      <c r="N311" s="389"/>
      <c r="O311" s="389"/>
      <c r="P311" s="390"/>
      <c r="Q311" s="15"/>
      <c r="R311" s="391"/>
      <c r="S311" s="392"/>
      <c r="T311" s="392"/>
      <c r="U311" s="392"/>
      <c r="V311" s="392"/>
      <c r="W311" s="392"/>
      <c r="X311" s="392"/>
      <c r="Y311" s="392"/>
      <c r="Z311" s="393"/>
    </row>
    <row r="312" spans="2:26" ht="19.5" customHeight="1" x14ac:dyDescent="0.2">
      <c r="B312" s="211" t="s">
        <v>58</v>
      </c>
      <c r="C312" s="411" t="s">
        <v>652</v>
      </c>
      <c r="D312" s="256"/>
      <c r="E312" s="256"/>
      <c r="F312" s="256"/>
      <c r="G312" s="257"/>
      <c r="H312" s="232" t="s">
        <v>57</v>
      </c>
      <c r="I312" s="388" t="s">
        <v>653</v>
      </c>
      <c r="J312" s="389"/>
      <c r="K312" s="389"/>
      <c r="L312" s="389"/>
      <c r="M312" s="389"/>
      <c r="N312" s="389"/>
      <c r="O312" s="389"/>
      <c r="P312" s="390"/>
      <c r="Q312" s="15"/>
      <c r="R312" s="391"/>
      <c r="S312" s="392"/>
      <c r="T312" s="392"/>
      <c r="U312" s="392"/>
      <c r="V312" s="392"/>
      <c r="W312" s="392"/>
      <c r="X312" s="392"/>
      <c r="Y312" s="392"/>
      <c r="Z312" s="393"/>
    </row>
    <row r="313" spans="2:26" ht="19.5" customHeight="1" x14ac:dyDescent="0.2">
      <c r="B313" s="211" t="s">
        <v>59</v>
      </c>
      <c r="C313" s="411" t="s">
        <v>654</v>
      </c>
      <c r="D313" s="256"/>
      <c r="E313" s="256"/>
      <c r="F313" s="256"/>
      <c r="G313" s="257"/>
      <c r="H313" s="232" t="s">
        <v>57</v>
      </c>
      <c r="I313" s="388" t="s">
        <v>444</v>
      </c>
      <c r="J313" s="389"/>
      <c r="K313" s="389"/>
      <c r="L313" s="389"/>
      <c r="M313" s="389"/>
      <c r="N313" s="389"/>
      <c r="O313" s="389"/>
      <c r="P313" s="390"/>
      <c r="Q313" s="15"/>
      <c r="R313" s="391"/>
      <c r="S313" s="392"/>
      <c r="T313" s="392"/>
      <c r="U313" s="392"/>
      <c r="V313" s="392"/>
      <c r="W313" s="392"/>
      <c r="X313" s="392"/>
      <c r="Y313" s="392"/>
      <c r="Z313" s="393"/>
    </row>
    <row r="314" spans="2:26" ht="19.5" customHeight="1" x14ac:dyDescent="0.2">
      <c r="B314" s="211" t="s">
        <v>61</v>
      </c>
      <c r="C314" s="411" t="s">
        <v>655</v>
      </c>
      <c r="D314" s="412"/>
      <c r="E314" s="412"/>
      <c r="F314" s="412"/>
      <c r="G314" s="413"/>
      <c r="H314" s="232" t="s">
        <v>57</v>
      </c>
      <c r="I314" s="388" t="s">
        <v>444</v>
      </c>
      <c r="J314" s="389"/>
      <c r="K314" s="389"/>
      <c r="L314" s="389"/>
      <c r="M314" s="389"/>
      <c r="N314" s="389"/>
      <c r="O314" s="389"/>
      <c r="P314" s="390"/>
      <c r="Q314" s="15"/>
      <c r="R314" s="391"/>
      <c r="S314" s="392"/>
      <c r="T314" s="392"/>
      <c r="U314" s="392"/>
      <c r="V314" s="392"/>
      <c r="W314" s="392"/>
      <c r="X314" s="392"/>
      <c r="Y314" s="392"/>
      <c r="Z314" s="393"/>
    </row>
    <row r="315" spans="2:26" ht="19.5" customHeight="1" x14ac:dyDescent="0.2">
      <c r="B315" s="211" t="s">
        <v>63</v>
      </c>
      <c r="C315" s="411" t="s">
        <v>656</v>
      </c>
      <c r="D315" s="256"/>
      <c r="E315" s="256"/>
      <c r="F315" s="256"/>
      <c r="G315" s="257"/>
      <c r="H315" s="232" t="s">
        <v>57</v>
      </c>
      <c r="I315" s="388" t="s">
        <v>444</v>
      </c>
      <c r="J315" s="389"/>
      <c r="K315" s="389"/>
      <c r="L315" s="389"/>
      <c r="M315" s="389"/>
      <c r="N315" s="389"/>
      <c r="O315" s="389"/>
      <c r="P315" s="390"/>
      <c r="Q315" s="15"/>
      <c r="R315" s="391"/>
      <c r="S315" s="392"/>
      <c r="T315" s="392"/>
      <c r="U315" s="392"/>
      <c r="V315" s="392"/>
      <c r="W315" s="392"/>
      <c r="X315" s="392"/>
      <c r="Y315" s="392"/>
      <c r="Z315" s="393"/>
    </row>
    <row r="316" spans="2:26" ht="19.5" customHeight="1" x14ac:dyDescent="0.2">
      <c r="B316" s="211" t="s">
        <v>65</v>
      </c>
      <c r="C316" s="411" t="s">
        <v>657</v>
      </c>
      <c r="D316" s="256"/>
      <c r="E316" s="256"/>
      <c r="F316" s="256"/>
      <c r="G316" s="257"/>
      <c r="H316" s="232" t="s">
        <v>57</v>
      </c>
      <c r="I316" s="388" t="s">
        <v>658</v>
      </c>
      <c r="J316" s="389"/>
      <c r="K316" s="389"/>
      <c r="L316" s="389"/>
      <c r="M316" s="389"/>
      <c r="N316" s="389"/>
      <c r="O316" s="389"/>
      <c r="P316" s="390"/>
      <c r="Q316" s="15"/>
      <c r="R316" s="391"/>
      <c r="S316" s="392"/>
      <c r="T316" s="392"/>
      <c r="U316" s="392"/>
      <c r="V316" s="392"/>
      <c r="W316" s="392"/>
      <c r="X316" s="392"/>
      <c r="Y316" s="392"/>
      <c r="Z316" s="393"/>
    </row>
    <row r="317" spans="2:26" ht="30" customHeight="1" x14ac:dyDescent="0.2">
      <c r="B317" s="211" t="s">
        <v>68</v>
      </c>
      <c r="C317" s="411" t="s">
        <v>659</v>
      </c>
      <c r="D317" s="256"/>
      <c r="E317" s="256"/>
      <c r="F317" s="256"/>
      <c r="G317" s="257"/>
      <c r="H317" s="232" t="s">
        <v>57</v>
      </c>
      <c r="I317" s="388" t="s">
        <v>1916</v>
      </c>
      <c r="J317" s="389"/>
      <c r="K317" s="389"/>
      <c r="L317" s="389"/>
      <c r="M317" s="389"/>
      <c r="N317" s="389"/>
      <c r="O317" s="389"/>
      <c r="P317" s="390"/>
      <c r="Q317" s="15"/>
      <c r="R317" s="391"/>
      <c r="S317" s="392"/>
      <c r="T317" s="392"/>
      <c r="U317" s="392"/>
      <c r="V317" s="392"/>
      <c r="W317" s="392"/>
      <c r="X317" s="392"/>
      <c r="Y317" s="392"/>
      <c r="Z317" s="393"/>
    </row>
    <row r="318" spans="2:26" ht="19.5" customHeight="1" x14ac:dyDescent="0.2">
      <c r="B318" s="211" t="s">
        <v>71</v>
      </c>
      <c r="C318" s="411" t="s">
        <v>660</v>
      </c>
      <c r="D318" s="256"/>
      <c r="E318" s="256"/>
      <c r="F318" s="256"/>
      <c r="G318" s="257"/>
      <c r="H318" s="232" t="s">
        <v>57</v>
      </c>
      <c r="I318" s="388" t="s">
        <v>661</v>
      </c>
      <c r="J318" s="389"/>
      <c r="K318" s="389"/>
      <c r="L318" s="389"/>
      <c r="M318" s="389"/>
      <c r="N318" s="389"/>
      <c r="O318" s="389"/>
      <c r="P318" s="390"/>
      <c r="Q318" s="15"/>
      <c r="R318" s="391"/>
      <c r="S318" s="392"/>
      <c r="T318" s="392"/>
      <c r="U318" s="392"/>
      <c r="V318" s="392"/>
      <c r="W318" s="392"/>
      <c r="X318" s="392"/>
      <c r="Y318" s="392"/>
      <c r="Z318" s="393"/>
    </row>
    <row r="319" spans="2:26" ht="21" customHeight="1" x14ac:dyDescent="0.2">
      <c r="B319" s="211" t="s">
        <v>74</v>
      </c>
      <c r="C319" s="411" t="s">
        <v>662</v>
      </c>
      <c r="D319" s="256"/>
      <c r="E319" s="256"/>
      <c r="F319" s="256"/>
      <c r="G319" s="257"/>
      <c r="H319" s="232" t="s">
        <v>57</v>
      </c>
      <c r="I319" s="388" t="s">
        <v>661</v>
      </c>
      <c r="J319" s="389"/>
      <c r="K319" s="389"/>
      <c r="L319" s="389"/>
      <c r="M319" s="389"/>
      <c r="N319" s="389"/>
      <c r="O319" s="389"/>
      <c r="P319" s="390"/>
      <c r="Q319" s="15"/>
      <c r="R319" s="391"/>
      <c r="S319" s="392"/>
      <c r="T319" s="392"/>
      <c r="U319" s="392"/>
      <c r="V319" s="392"/>
      <c r="W319" s="392"/>
      <c r="X319" s="392"/>
      <c r="Y319" s="392"/>
      <c r="Z319" s="393"/>
    </row>
    <row r="320" spans="2:26" ht="29.25" customHeight="1" x14ac:dyDescent="0.2">
      <c r="B320" s="211" t="s">
        <v>76</v>
      </c>
      <c r="C320" s="411" t="s">
        <v>663</v>
      </c>
      <c r="D320" s="412"/>
      <c r="E320" s="412"/>
      <c r="F320" s="412"/>
      <c r="G320" s="413"/>
      <c r="H320" s="232" t="s">
        <v>57</v>
      </c>
      <c r="I320" s="388" t="s">
        <v>2972</v>
      </c>
      <c r="J320" s="389"/>
      <c r="K320" s="389"/>
      <c r="L320" s="389"/>
      <c r="M320" s="389"/>
      <c r="N320" s="389"/>
      <c r="O320" s="389"/>
      <c r="P320" s="390"/>
      <c r="Q320" s="15"/>
      <c r="R320" s="391"/>
      <c r="S320" s="392"/>
      <c r="T320" s="392"/>
      <c r="U320" s="392"/>
      <c r="V320" s="392"/>
      <c r="W320" s="392"/>
      <c r="X320" s="392"/>
      <c r="Y320" s="392"/>
      <c r="Z320" s="393"/>
    </row>
    <row r="321" spans="2:26" ht="44.25" customHeight="1" x14ac:dyDescent="0.2">
      <c r="B321" s="211" t="s">
        <v>79</v>
      </c>
      <c r="C321" s="411" t="s">
        <v>664</v>
      </c>
      <c r="D321" s="412"/>
      <c r="E321" s="412"/>
      <c r="F321" s="412"/>
      <c r="G321" s="413"/>
      <c r="H321" s="232" t="s">
        <v>57</v>
      </c>
      <c r="I321" s="417" t="s">
        <v>2973</v>
      </c>
      <c r="J321" s="418"/>
      <c r="K321" s="418"/>
      <c r="L321" s="418"/>
      <c r="M321" s="418"/>
      <c r="N321" s="418"/>
      <c r="O321" s="418"/>
      <c r="P321" s="419"/>
      <c r="Q321" s="15"/>
      <c r="R321" s="391"/>
      <c r="S321" s="392"/>
      <c r="T321" s="392"/>
      <c r="U321" s="392"/>
      <c r="V321" s="392"/>
      <c r="W321" s="392"/>
      <c r="X321" s="392"/>
      <c r="Y321" s="392"/>
      <c r="Z321" s="393"/>
    </row>
    <row r="322" spans="2:26" ht="30" customHeight="1" x14ac:dyDescent="0.2">
      <c r="B322" s="211" t="s">
        <v>2189</v>
      </c>
      <c r="C322" s="255" t="s">
        <v>665</v>
      </c>
      <c r="D322" s="256"/>
      <c r="E322" s="256"/>
      <c r="F322" s="256"/>
      <c r="G322" s="257"/>
      <c r="H322" s="226"/>
      <c r="I322" s="255" t="s">
        <v>666</v>
      </c>
      <c r="J322" s="256"/>
      <c r="K322" s="256"/>
      <c r="L322" s="256"/>
      <c r="M322" s="256"/>
      <c r="N322" s="256"/>
      <c r="O322" s="256"/>
      <c r="P322" s="257"/>
      <c r="Q322" s="15"/>
      <c r="R322" s="391"/>
      <c r="S322" s="392"/>
      <c r="T322" s="392"/>
      <c r="U322" s="392"/>
      <c r="V322" s="392"/>
      <c r="W322" s="392"/>
      <c r="X322" s="392"/>
      <c r="Y322" s="392"/>
      <c r="Z322" s="393"/>
    </row>
    <row r="323" spans="2:26" ht="25.5" customHeight="1" x14ac:dyDescent="0.2">
      <c r="B323" s="262" t="s">
        <v>92</v>
      </c>
      <c r="C323" s="263"/>
      <c r="D323" s="263"/>
      <c r="E323" s="263"/>
      <c r="F323" s="263"/>
      <c r="G323" s="263"/>
      <c r="H323" s="263"/>
      <c r="I323" s="263"/>
      <c r="J323" s="263"/>
      <c r="K323" s="263"/>
      <c r="L323" s="263"/>
      <c r="M323" s="263"/>
      <c r="N323" s="263"/>
      <c r="O323" s="263"/>
      <c r="P323" s="264"/>
      <c r="Q323" s="229">
        <f>COUNTIF(Q310:Q322,"N/A")</f>
        <v>0</v>
      </c>
      <c r="R323" s="361"/>
      <c r="S323" s="362"/>
      <c r="T323" s="362"/>
      <c r="U323" s="362"/>
      <c r="V323" s="362"/>
      <c r="W323" s="362"/>
      <c r="X323" s="362"/>
      <c r="Y323" s="362"/>
      <c r="Z323" s="363"/>
    </row>
    <row r="324" spans="2:26" ht="25.5" customHeight="1" x14ac:dyDescent="0.2">
      <c r="B324" s="266" t="s">
        <v>812</v>
      </c>
      <c r="C324" s="266"/>
      <c r="D324" s="266"/>
      <c r="E324" s="266"/>
      <c r="F324" s="266"/>
      <c r="G324" s="266"/>
      <c r="H324" s="266"/>
      <c r="I324" s="266"/>
      <c r="J324" s="266"/>
      <c r="K324" s="266"/>
      <c r="L324" s="266"/>
      <c r="M324" s="266"/>
      <c r="N324" s="266"/>
      <c r="O324" s="266"/>
      <c r="P324" s="266"/>
      <c r="Q324" s="246">
        <f>COUNTIFS(H310:H322,"M",Q310:Q322,"N/A")</f>
        <v>0</v>
      </c>
      <c r="R324" s="361"/>
      <c r="S324" s="362"/>
      <c r="T324" s="362"/>
      <c r="U324" s="362"/>
      <c r="V324" s="362"/>
      <c r="W324" s="362"/>
      <c r="X324" s="362"/>
      <c r="Y324" s="362"/>
      <c r="Z324" s="363"/>
    </row>
    <row r="325" spans="2:26" ht="25.5" customHeight="1" x14ac:dyDescent="0.2">
      <c r="B325" s="266" t="s">
        <v>813</v>
      </c>
      <c r="C325" s="266"/>
      <c r="D325" s="266"/>
      <c r="E325" s="266"/>
      <c r="F325" s="266"/>
      <c r="G325" s="266"/>
      <c r="H325" s="266"/>
      <c r="I325" s="266"/>
      <c r="J325" s="266"/>
      <c r="K325" s="266"/>
      <c r="L325" s="266"/>
      <c r="M325" s="266"/>
      <c r="N325" s="266"/>
      <c r="O325" s="266"/>
      <c r="P325" s="266"/>
      <c r="Q325" s="246">
        <f>COUNTIFS(H310:H322,"M",Q310:Q322,"1")</f>
        <v>0</v>
      </c>
      <c r="R325" s="361"/>
      <c r="S325" s="362"/>
      <c r="T325" s="362"/>
      <c r="U325" s="362"/>
      <c r="V325" s="362"/>
      <c r="W325" s="362"/>
      <c r="X325" s="362"/>
      <c r="Y325" s="362"/>
      <c r="Z325" s="363"/>
    </row>
    <row r="326" spans="2:26" ht="26.25" customHeight="1" x14ac:dyDescent="0.2">
      <c r="B326" s="262" t="s">
        <v>93</v>
      </c>
      <c r="C326" s="263"/>
      <c r="D326" s="263"/>
      <c r="E326" s="263"/>
      <c r="F326" s="263"/>
      <c r="G326" s="263"/>
      <c r="H326" s="263"/>
      <c r="I326" s="263"/>
      <c r="J326" s="263"/>
      <c r="K326" s="263"/>
      <c r="L326" s="263"/>
      <c r="M326" s="263"/>
      <c r="N326" s="263"/>
      <c r="O326" s="263"/>
      <c r="P326" s="263"/>
      <c r="Q326" s="201">
        <f>SUM(Q310:Q322)</f>
        <v>0</v>
      </c>
      <c r="R326" s="361"/>
      <c r="S326" s="362"/>
      <c r="T326" s="362"/>
      <c r="U326" s="362"/>
      <c r="V326" s="362"/>
      <c r="W326" s="362"/>
      <c r="X326" s="362"/>
      <c r="Y326" s="362"/>
      <c r="Z326" s="363"/>
    </row>
    <row r="327" spans="2:26" ht="19.5" customHeight="1" x14ac:dyDescent="0.2">
      <c r="B327" s="216" t="s">
        <v>744</v>
      </c>
      <c r="C327" s="414" t="s">
        <v>667</v>
      </c>
      <c r="D327" s="415"/>
      <c r="E327" s="415"/>
      <c r="F327" s="415"/>
      <c r="G327" s="415"/>
      <c r="H327" s="415"/>
      <c r="I327" s="415"/>
      <c r="J327" s="415"/>
      <c r="K327" s="415"/>
      <c r="L327" s="415"/>
      <c r="M327" s="415"/>
      <c r="N327" s="415"/>
      <c r="O327" s="415"/>
      <c r="P327" s="416"/>
      <c r="Q327" s="200"/>
      <c r="R327" s="508"/>
      <c r="S327" s="509"/>
      <c r="T327" s="509"/>
      <c r="U327" s="509"/>
      <c r="V327" s="509"/>
      <c r="W327" s="509"/>
      <c r="X327" s="509"/>
      <c r="Y327" s="509"/>
      <c r="Z327" s="510"/>
    </row>
    <row r="328" spans="2:26" ht="19.5" customHeight="1" x14ac:dyDescent="0.2">
      <c r="B328" s="216" t="s">
        <v>745</v>
      </c>
      <c r="C328" s="414" t="s">
        <v>393</v>
      </c>
      <c r="D328" s="415"/>
      <c r="E328" s="415"/>
      <c r="F328" s="415"/>
      <c r="G328" s="415"/>
      <c r="H328" s="415"/>
      <c r="I328" s="415"/>
      <c r="J328" s="415"/>
      <c r="K328" s="415"/>
      <c r="L328" s="415"/>
      <c r="M328" s="415"/>
      <c r="N328" s="415"/>
      <c r="O328" s="415"/>
      <c r="P328" s="416"/>
      <c r="Q328" s="200"/>
      <c r="R328" s="508"/>
      <c r="S328" s="509"/>
      <c r="T328" s="509"/>
      <c r="U328" s="509"/>
      <c r="V328" s="509"/>
      <c r="W328" s="509"/>
      <c r="X328" s="509"/>
      <c r="Y328" s="509"/>
      <c r="Z328" s="510"/>
    </row>
    <row r="329" spans="2:26" ht="87.75" customHeight="1" x14ac:dyDescent="0.2">
      <c r="B329" s="211" t="s">
        <v>2190</v>
      </c>
      <c r="C329" s="255" t="s">
        <v>668</v>
      </c>
      <c r="D329" s="256"/>
      <c r="E329" s="256"/>
      <c r="F329" s="256"/>
      <c r="G329" s="257"/>
      <c r="H329" s="232" t="s">
        <v>57</v>
      </c>
      <c r="I329" s="388" t="s">
        <v>669</v>
      </c>
      <c r="J329" s="389"/>
      <c r="K329" s="389"/>
      <c r="L329" s="389"/>
      <c r="M329" s="389"/>
      <c r="N329" s="389"/>
      <c r="O329" s="389"/>
      <c r="P329" s="390"/>
      <c r="Q329" s="15"/>
      <c r="R329" s="391"/>
      <c r="S329" s="392"/>
      <c r="T329" s="392"/>
      <c r="U329" s="392"/>
      <c r="V329" s="392"/>
      <c r="W329" s="392"/>
      <c r="X329" s="392"/>
      <c r="Y329" s="392"/>
      <c r="Z329" s="393"/>
    </row>
    <row r="330" spans="2:26" s="30" customFormat="1" ht="45" customHeight="1" x14ac:dyDescent="0.2">
      <c r="B330" s="211" t="s">
        <v>2191</v>
      </c>
      <c r="C330" s="255" t="s">
        <v>670</v>
      </c>
      <c r="D330" s="256"/>
      <c r="E330" s="256"/>
      <c r="F330" s="256"/>
      <c r="G330" s="257"/>
      <c r="H330" s="232"/>
      <c r="I330" s="388" t="s">
        <v>671</v>
      </c>
      <c r="J330" s="389"/>
      <c r="K330" s="389"/>
      <c r="L330" s="389"/>
      <c r="M330" s="389"/>
      <c r="N330" s="389"/>
      <c r="O330" s="389"/>
      <c r="P330" s="390"/>
      <c r="Q330" s="15"/>
      <c r="R330" s="391"/>
      <c r="S330" s="392"/>
      <c r="T330" s="392"/>
      <c r="U330" s="392"/>
      <c r="V330" s="392"/>
      <c r="W330" s="392"/>
      <c r="X330" s="392"/>
      <c r="Y330" s="392"/>
      <c r="Z330" s="393"/>
    </row>
    <row r="331" spans="2:26" ht="45" customHeight="1" x14ac:dyDescent="0.2">
      <c r="B331" s="211" t="s">
        <v>2192</v>
      </c>
      <c r="C331" s="255" t="s">
        <v>672</v>
      </c>
      <c r="D331" s="256"/>
      <c r="E331" s="256"/>
      <c r="F331" s="256"/>
      <c r="G331" s="257"/>
      <c r="H331" s="232" t="s">
        <v>57</v>
      </c>
      <c r="I331" s="388" t="s">
        <v>2816</v>
      </c>
      <c r="J331" s="389"/>
      <c r="K331" s="389"/>
      <c r="L331" s="389"/>
      <c r="M331" s="389"/>
      <c r="N331" s="389"/>
      <c r="O331" s="389"/>
      <c r="P331" s="390"/>
      <c r="Q331" s="245"/>
      <c r="R331" s="391"/>
      <c r="S331" s="392"/>
      <c r="T331" s="392"/>
      <c r="U331" s="392"/>
      <c r="V331" s="392"/>
      <c r="W331" s="392"/>
      <c r="X331" s="392"/>
      <c r="Y331" s="392"/>
      <c r="Z331" s="393"/>
    </row>
    <row r="332" spans="2:26" ht="25.5" customHeight="1" x14ac:dyDescent="0.2">
      <c r="B332" s="262" t="s">
        <v>92</v>
      </c>
      <c r="C332" s="263"/>
      <c r="D332" s="263"/>
      <c r="E332" s="263"/>
      <c r="F332" s="263"/>
      <c r="G332" s="263"/>
      <c r="H332" s="263"/>
      <c r="I332" s="263"/>
      <c r="J332" s="263"/>
      <c r="K332" s="263"/>
      <c r="L332" s="263"/>
      <c r="M332" s="263"/>
      <c r="N332" s="263"/>
      <c r="O332" s="263"/>
      <c r="P332" s="264"/>
      <c r="Q332" s="229">
        <f>COUNTIF(Q329:Q331,"N/A")</f>
        <v>0</v>
      </c>
      <c r="R332" s="361"/>
      <c r="S332" s="362"/>
      <c r="T332" s="362"/>
      <c r="U332" s="362"/>
      <c r="V332" s="362"/>
      <c r="W332" s="362"/>
      <c r="X332" s="362"/>
      <c r="Y332" s="362"/>
      <c r="Z332" s="362"/>
    </row>
    <row r="333" spans="2:26" ht="25.5" customHeight="1" x14ac:dyDescent="0.2">
      <c r="B333" s="266" t="s">
        <v>812</v>
      </c>
      <c r="C333" s="266"/>
      <c r="D333" s="266"/>
      <c r="E333" s="266"/>
      <c r="F333" s="266"/>
      <c r="G333" s="266"/>
      <c r="H333" s="266"/>
      <c r="I333" s="266"/>
      <c r="J333" s="266"/>
      <c r="K333" s="266"/>
      <c r="L333" s="266"/>
      <c r="M333" s="266"/>
      <c r="N333" s="266"/>
      <c r="O333" s="266"/>
      <c r="P333" s="266"/>
      <c r="Q333" s="246">
        <f>COUNTIFS(H329:H331,"M",Q329:Q331,"N/A")</f>
        <v>0</v>
      </c>
      <c r="R333" s="361"/>
      <c r="S333" s="362"/>
      <c r="T333" s="362"/>
      <c r="U333" s="362"/>
      <c r="V333" s="362"/>
      <c r="W333" s="362"/>
      <c r="X333" s="362"/>
      <c r="Y333" s="362"/>
      <c r="Z333" s="362"/>
    </row>
    <row r="334" spans="2:26" ht="25.5" customHeight="1" x14ac:dyDescent="0.2">
      <c r="B334" s="266" t="s">
        <v>813</v>
      </c>
      <c r="C334" s="266"/>
      <c r="D334" s="266"/>
      <c r="E334" s="266"/>
      <c r="F334" s="266"/>
      <c r="G334" s="266"/>
      <c r="H334" s="266"/>
      <c r="I334" s="266"/>
      <c r="J334" s="266"/>
      <c r="K334" s="266"/>
      <c r="L334" s="266"/>
      <c r="M334" s="266"/>
      <c r="N334" s="266"/>
      <c r="O334" s="266"/>
      <c r="P334" s="266"/>
      <c r="Q334" s="246">
        <f>COUNTIFS(H329:H331,"M",Q329:Q331,"1")</f>
        <v>0</v>
      </c>
      <c r="R334" s="361"/>
      <c r="S334" s="362"/>
      <c r="T334" s="362"/>
      <c r="U334" s="362"/>
      <c r="V334" s="362"/>
      <c r="W334" s="362"/>
      <c r="X334" s="362"/>
      <c r="Y334" s="362"/>
      <c r="Z334" s="362"/>
    </row>
    <row r="335" spans="2:26" ht="24.95" customHeight="1" x14ac:dyDescent="0.2">
      <c r="B335" s="262" t="s">
        <v>93</v>
      </c>
      <c r="C335" s="263"/>
      <c r="D335" s="263"/>
      <c r="E335" s="263"/>
      <c r="F335" s="263"/>
      <c r="G335" s="263"/>
      <c r="H335" s="263"/>
      <c r="I335" s="263"/>
      <c r="J335" s="263"/>
      <c r="K335" s="263"/>
      <c r="L335" s="263"/>
      <c r="M335" s="263"/>
      <c r="N335" s="263"/>
      <c r="O335" s="263"/>
      <c r="P335" s="263"/>
      <c r="Q335" s="201">
        <f>SUM(Q329:Q331)</f>
        <v>0</v>
      </c>
      <c r="R335" s="361"/>
      <c r="S335" s="362"/>
      <c r="T335" s="362"/>
      <c r="U335" s="362"/>
      <c r="V335" s="362"/>
      <c r="W335" s="362"/>
      <c r="X335" s="362"/>
      <c r="Y335" s="362"/>
      <c r="Z335" s="362"/>
    </row>
    <row r="336" spans="2:26" ht="19.5" customHeight="1" x14ac:dyDescent="0.2">
      <c r="B336" s="216" t="s">
        <v>748</v>
      </c>
      <c r="C336" s="414" t="s">
        <v>394</v>
      </c>
      <c r="D336" s="415"/>
      <c r="E336" s="415"/>
      <c r="F336" s="415"/>
      <c r="G336" s="415"/>
      <c r="H336" s="415"/>
      <c r="I336" s="415"/>
      <c r="J336" s="415"/>
      <c r="K336" s="415"/>
      <c r="L336" s="415"/>
      <c r="M336" s="415"/>
      <c r="N336" s="415"/>
      <c r="O336" s="415"/>
      <c r="P336" s="416"/>
      <c r="Q336" s="200"/>
      <c r="R336" s="508"/>
      <c r="S336" s="509"/>
      <c r="T336" s="509"/>
      <c r="U336" s="509"/>
      <c r="V336" s="509"/>
      <c r="W336" s="509"/>
      <c r="X336" s="509"/>
      <c r="Y336" s="509"/>
      <c r="Z336" s="510"/>
    </row>
    <row r="337" spans="2:26" ht="75.75" customHeight="1" x14ac:dyDescent="0.2">
      <c r="B337" s="211" t="s">
        <v>2193</v>
      </c>
      <c r="C337" s="255" t="s">
        <v>673</v>
      </c>
      <c r="D337" s="256"/>
      <c r="E337" s="256"/>
      <c r="F337" s="256"/>
      <c r="G337" s="257"/>
      <c r="H337" s="234"/>
      <c r="I337" s="431" t="s">
        <v>1917</v>
      </c>
      <c r="J337" s="432"/>
      <c r="K337" s="432"/>
      <c r="L337" s="432"/>
      <c r="M337" s="432"/>
      <c r="N337" s="432"/>
      <c r="O337" s="432"/>
      <c r="P337" s="433"/>
      <c r="Q337" s="244"/>
      <c r="R337" s="391"/>
      <c r="S337" s="392"/>
      <c r="T337" s="392"/>
      <c r="U337" s="392"/>
      <c r="V337" s="392"/>
      <c r="W337" s="392"/>
      <c r="X337" s="392"/>
      <c r="Y337" s="392"/>
      <c r="Z337" s="393"/>
    </row>
    <row r="338" spans="2:26" ht="19.5" customHeight="1" x14ac:dyDescent="0.2">
      <c r="B338" s="211" t="s">
        <v>55</v>
      </c>
      <c r="C338" s="255" t="s">
        <v>674</v>
      </c>
      <c r="D338" s="256" t="s">
        <v>675</v>
      </c>
      <c r="E338" s="256" t="s">
        <v>675</v>
      </c>
      <c r="F338" s="256" t="s">
        <v>675</v>
      </c>
      <c r="G338" s="257" t="s">
        <v>675</v>
      </c>
      <c r="H338" s="226"/>
      <c r="I338" s="388" t="s">
        <v>2974</v>
      </c>
      <c r="J338" s="389"/>
      <c r="K338" s="389"/>
      <c r="L338" s="389"/>
      <c r="M338" s="389"/>
      <c r="N338" s="389"/>
      <c r="O338" s="389"/>
      <c r="P338" s="390"/>
      <c r="Q338" s="15"/>
      <c r="R338" s="391"/>
      <c r="S338" s="392"/>
      <c r="T338" s="392"/>
      <c r="U338" s="392"/>
      <c r="V338" s="392"/>
      <c r="W338" s="392"/>
      <c r="X338" s="392"/>
      <c r="Y338" s="392"/>
      <c r="Z338" s="393"/>
    </row>
    <row r="339" spans="2:26" ht="19.5" customHeight="1" x14ac:dyDescent="0.2">
      <c r="B339" s="211" t="s">
        <v>58</v>
      </c>
      <c r="C339" s="255" t="s">
        <v>676</v>
      </c>
      <c r="D339" s="256" t="s">
        <v>677</v>
      </c>
      <c r="E339" s="256" t="s">
        <v>677</v>
      </c>
      <c r="F339" s="256" t="s">
        <v>677</v>
      </c>
      <c r="G339" s="257" t="s">
        <v>677</v>
      </c>
      <c r="H339" s="226"/>
      <c r="I339" s="388" t="s">
        <v>2974</v>
      </c>
      <c r="J339" s="389"/>
      <c r="K339" s="389"/>
      <c r="L339" s="389"/>
      <c r="M339" s="389"/>
      <c r="N339" s="389"/>
      <c r="O339" s="389"/>
      <c r="P339" s="390"/>
      <c r="Q339" s="15"/>
      <c r="R339" s="391"/>
      <c r="S339" s="392"/>
      <c r="T339" s="392"/>
      <c r="U339" s="392"/>
      <c r="V339" s="392"/>
      <c r="W339" s="392"/>
      <c r="X339" s="392"/>
      <c r="Y339" s="392"/>
      <c r="Z339" s="393"/>
    </row>
    <row r="340" spans="2:26" ht="19.5" customHeight="1" x14ac:dyDescent="0.2">
      <c r="B340" s="211" t="s">
        <v>59</v>
      </c>
      <c r="C340" s="255" t="s">
        <v>678</v>
      </c>
      <c r="D340" s="256" t="s">
        <v>679</v>
      </c>
      <c r="E340" s="256" t="s">
        <v>679</v>
      </c>
      <c r="F340" s="256" t="s">
        <v>679</v>
      </c>
      <c r="G340" s="257" t="s">
        <v>679</v>
      </c>
      <c r="H340" s="226"/>
      <c r="I340" s="388" t="s">
        <v>2974</v>
      </c>
      <c r="J340" s="389"/>
      <c r="K340" s="389"/>
      <c r="L340" s="389"/>
      <c r="M340" s="389"/>
      <c r="N340" s="389"/>
      <c r="O340" s="389"/>
      <c r="P340" s="390"/>
      <c r="Q340" s="15"/>
      <c r="R340" s="391"/>
      <c r="S340" s="392"/>
      <c r="T340" s="392"/>
      <c r="U340" s="392"/>
      <c r="V340" s="392"/>
      <c r="W340" s="392"/>
      <c r="X340" s="392"/>
      <c r="Y340" s="392"/>
      <c r="Z340" s="393"/>
    </row>
    <row r="341" spans="2:26" ht="19.5" customHeight="1" x14ac:dyDescent="0.2">
      <c r="B341" s="211" t="s">
        <v>61</v>
      </c>
      <c r="C341" s="255" t="s">
        <v>680</v>
      </c>
      <c r="D341" s="256" t="s">
        <v>681</v>
      </c>
      <c r="E341" s="256" t="s">
        <v>681</v>
      </c>
      <c r="F341" s="256" t="s">
        <v>681</v>
      </c>
      <c r="G341" s="257" t="s">
        <v>681</v>
      </c>
      <c r="H341" s="226"/>
      <c r="I341" s="388" t="s">
        <v>2974</v>
      </c>
      <c r="J341" s="389"/>
      <c r="K341" s="389"/>
      <c r="L341" s="389"/>
      <c r="M341" s="389"/>
      <c r="N341" s="389"/>
      <c r="O341" s="389"/>
      <c r="P341" s="390"/>
      <c r="Q341" s="15"/>
      <c r="R341" s="391"/>
      <c r="S341" s="392"/>
      <c r="T341" s="392"/>
      <c r="U341" s="392"/>
      <c r="V341" s="392"/>
      <c r="W341" s="392"/>
      <c r="X341" s="392"/>
      <c r="Y341" s="392"/>
      <c r="Z341" s="393"/>
    </row>
    <row r="342" spans="2:26" ht="19.5" customHeight="1" x14ac:dyDescent="0.2">
      <c r="B342" s="211" t="s">
        <v>63</v>
      </c>
      <c r="C342" s="255" t="s">
        <v>682</v>
      </c>
      <c r="D342" s="256" t="s">
        <v>683</v>
      </c>
      <c r="E342" s="256" t="s">
        <v>683</v>
      </c>
      <c r="F342" s="256" t="s">
        <v>683</v>
      </c>
      <c r="G342" s="257" t="s">
        <v>683</v>
      </c>
      <c r="H342" s="226"/>
      <c r="I342" s="388" t="s">
        <v>2974</v>
      </c>
      <c r="J342" s="389"/>
      <c r="K342" s="389"/>
      <c r="L342" s="389"/>
      <c r="M342" s="389"/>
      <c r="N342" s="389"/>
      <c r="O342" s="389"/>
      <c r="P342" s="390"/>
      <c r="Q342" s="15"/>
      <c r="R342" s="391"/>
      <c r="S342" s="392"/>
      <c r="T342" s="392"/>
      <c r="U342" s="392"/>
      <c r="V342" s="392"/>
      <c r="W342" s="392"/>
      <c r="X342" s="392"/>
      <c r="Y342" s="392"/>
      <c r="Z342" s="393"/>
    </row>
    <row r="343" spans="2:26" ht="19.5" customHeight="1" x14ac:dyDescent="0.2">
      <c r="B343" s="211" t="s">
        <v>65</v>
      </c>
      <c r="C343" s="411" t="s">
        <v>684</v>
      </c>
      <c r="D343" s="412" t="s">
        <v>685</v>
      </c>
      <c r="E343" s="412" t="s">
        <v>685</v>
      </c>
      <c r="F343" s="412" t="s">
        <v>685</v>
      </c>
      <c r="G343" s="413" t="s">
        <v>685</v>
      </c>
      <c r="H343" s="226"/>
      <c r="I343" s="388" t="s">
        <v>2974</v>
      </c>
      <c r="J343" s="389"/>
      <c r="K343" s="389"/>
      <c r="L343" s="389"/>
      <c r="M343" s="389"/>
      <c r="N343" s="389"/>
      <c r="O343" s="389"/>
      <c r="P343" s="390"/>
      <c r="Q343" s="15"/>
      <c r="R343" s="391"/>
      <c r="S343" s="392"/>
      <c r="T343" s="392"/>
      <c r="U343" s="392"/>
      <c r="V343" s="392"/>
      <c r="W343" s="392"/>
      <c r="X343" s="392"/>
      <c r="Y343" s="392"/>
      <c r="Z343" s="393"/>
    </row>
    <row r="344" spans="2:26" ht="19.5" customHeight="1" x14ac:dyDescent="0.2">
      <c r="B344" s="211" t="s">
        <v>68</v>
      </c>
      <c r="C344" s="411" t="s">
        <v>686</v>
      </c>
      <c r="D344" s="412" t="s">
        <v>687</v>
      </c>
      <c r="E344" s="412" t="s">
        <v>687</v>
      </c>
      <c r="F344" s="412" t="s">
        <v>687</v>
      </c>
      <c r="G344" s="413" t="s">
        <v>687</v>
      </c>
      <c r="H344" s="226"/>
      <c r="I344" s="388" t="s">
        <v>2974</v>
      </c>
      <c r="J344" s="389"/>
      <c r="K344" s="389"/>
      <c r="L344" s="389"/>
      <c r="M344" s="389"/>
      <c r="N344" s="389"/>
      <c r="O344" s="389"/>
      <c r="P344" s="390"/>
      <c r="Q344" s="15"/>
      <c r="R344" s="391"/>
      <c r="S344" s="392"/>
      <c r="T344" s="392"/>
      <c r="U344" s="392"/>
      <c r="V344" s="392"/>
      <c r="W344" s="392"/>
      <c r="X344" s="392"/>
      <c r="Y344" s="392"/>
      <c r="Z344" s="393"/>
    </row>
    <row r="345" spans="2:26" ht="19.5" customHeight="1" x14ac:dyDescent="0.2">
      <c r="B345" s="211" t="s">
        <v>71</v>
      </c>
      <c r="C345" s="411" t="s">
        <v>688</v>
      </c>
      <c r="D345" s="412" t="s">
        <v>689</v>
      </c>
      <c r="E345" s="412" t="s">
        <v>689</v>
      </c>
      <c r="F345" s="412" t="s">
        <v>689</v>
      </c>
      <c r="G345" s="413" t="s">
        <v>689</v>
      </c>
      <c r="H345" s="226"/>
      <c r="I345" s="388" t="s">
        <v>2974</v>
      </c>
      <c r="J345" s="389"/>
      <c r="K345" s="389"/>
      <c r="L345" s="389"/>
      <c r="M345" s="389"/>
      <c r="N345" s="389"/>
      <c r="O345" s="389"/>
      <c r="P345" s="390"/>
      <c r="Q345" s="15"/>
      <c r="R345" s="391"/>
      <c r="S345" s="392"/>
      <c r="T345" s="392"/>
      <c r="U345" s="392"/>
      <c r="V345" s="392"/>
      <c r="W345" s="392"/>
      <c r="X345" s="392"/>
      <c r="Y345" s="392"/>
      <c r="Z345" s="393"/>
    </row>
    <row r="346" spans="2:26" ht="21.75" customHeight="1" x14ac:dyDescent="0.2">
      <c r="B346" s="211" t="s">
        <v>74</v>
      </c>
      <c r="C346" s="411" t="s">
        <v>690</v>
      </c>
      <c r="D346" s="412" t="s">
        <v>691</v>
      </c>
      <c r="E346" s="412" t="s">
        <v>691</v>
      </c>
      <c r="F346" s="412" t="s">
        <v>691</v>
      </c>
      <c r="G346" s="413" t="s">
        <v>691</v>
      </c>
      <c r="H346" s="226"/>
      <c r="I346" s="388" t="s">
        <v>2974</v>
      </c>
      <c r="J346" s="389"/>
      <c r="K346" s="389"/>
      <c r="L346" s="389"/>
      <c r="M346" s="389"/>
      <c r="N346" s="389"/>
      <c r="O346" s="389"/>
      <c r="P346" s="390"/>
      <c r="Q346" s="15"/>
      <c r="R346" s="391"/>
      <c r="S346" s="392"/>
      <c r="T346" s="392"/>
      <c r="U346" s="392"/>
      <c r="V346" s="392"/>
      <c r="W346" s="392"/>
      <c r="X346" s="392"/>
      <c r="Y346" s="392"/>
      <c r="Z346" s="393"/>
    </row>
    <row r="347" spans="2:26" ht="21" customHeight="1" x14ac:dyDescent="0.2">
      <c r="B347" s="211" t="s">
        <v>2193</v>
      </c>
      <c r="C347" s="411" t="s">
        <v>692</v>
      </c>
      <c r="D347" s="256" t="s">
        <v>692</v>
      </c>
      <c r="E347" s="256" t="s">
        <v>692</v>
      </c>
      <c r="F347" s="256" t="s">
        <v>692</v>
      </c>
      <c r="G347" s="257" t="s">
        <v>692</v>
      </c>
      <c r="H347" s="226"/>
      <c r="I347" s="388" t="s">
        <v>2974</v>
      </c>
      <c r="J347" s="389"/>
      <c r="K347" s="389"/>
      <c r="L347" s="389"/>
      <c r="M347" s="389"/>
      <c r="N347" s="389"/>
      <c r="O347" s="389"/>
      <c r="P347" s="390"/>
      <c r="Q347" s="15"/>
      <c r="R347" s="391"/>
      <c r="S347" s="392"/>
      <c r="T347" s="392"/>
      <c r="U347" s="392"/>
      <c r="V347" s="392"/>
      <c r="W347" s="392"/>
      <c r="X347" s="392"/>
      <c r="Y347" s="392"/>
      <c r="Z347" s="393"/>
    </row>
    <row r="348" spans="2:26" ht="25.5" customHeight="1" x14ac:dyDescent="0.2">
      <c r="B348" s="262" t="s">
        <v>92</v>
      </c>
      <c r="C348" s="263"/>
      <c r="D348" s="263"/>
      <c r="E348" s="263"/>
      <c r="F348" s="263"/>
      <c r="G348" s="263"/>
      <c r="H348" s="263"/>
      <c r="I348" s="263"/>
      <c r="J348" s="263"/>
      <c r="K348" s="263"/>
      <c r="L348" s="263"/>
      <c r="M348" s="263"/>
      <c r="N348" s="263"/>
      <c r="O348" s="263"/>
      <c r="P348" s="264"/>
      <c r="Q348" s="229">
        <f>COUNTIF(Q337:Q347,"N/A")</f>
        <v>0</v>
      </c>
      <c r="R348" s="361"/>
      <c r="S348" s="362"/>
      <c r="T348" s="362"/>
      <c r="U348" s="362"/>
      <c r="V348" s="362"/>
      <c r="W348" s="362"/>
      <c r="X348" s="362"/>
      <c r="Y348" s="362"/>
      <c r="Z348" s="363"/>
    </row>
    <row r="349" spans="2:26" ht="25.5" customHeight="1" x14ac:dyDescent="0.2">
      <c r="B349" s="266" t="s">
        <v>812</v>
      </c>
      <c r="C349" s="266"/>
      <c r="D349" s="266"/>
      <c r="E349" s="266"/>
      <c r="F349" s="266"/>
      <c r="G349" s="266"/>
      <c r="H349" s="266"/>
      <c r="I349" s="266"/>
      <c r="J349" s="266"/>
      <c r="K349" s="266"/>
      <c r="L349" s="266"/>
      <c r="M349" s="266"/>
      <c r="N349" s="266"/>
      <c r="O349" s="266"/>
      <c r="P349" s="266"/>
      <c r="Q349" s="246">
        <f>COUNTIFS(H337:H347,"M",Q337:Q347,"N/A")</f>
        <v>0</v>
      </c>
      <c r="R349" s="361"/>
      <c r="S349" s="362"/>
      <c r="T349" s="362"/>
      <c r="U349" s="362"/>
      <c r="V349" s="362"/>
      <c r="W349" s="362"/>
      <c r="X349" s="362"/>
      <c r="Y349" s="362"/>
      <c r="Z349" s="363"/>
    </row>
    <row r="350" spans="2:26" ht="25.5" customHeight="1" x14ac:dyDescent="0.2">
      <c r="B350" s="266" t="s">
        <v>813</v>
      </c>
      <c r="C350" s="266"/>
      <c r="D350" s="266"/>
      <c r="E350" s="266"/>
      <c r="F350" s="266"/>
      <c r="G350" s="266"/>
      <c r="H350" s="266"/>
      <c r="I350" s="266"/>
      <c r="J350" s="266"/>
      <c r="K350" s="266"/>
      <c r="L350" s="266"/>
      <c r="M350" s="266"/>
      <c r="N350" s="266"/>
      <c r="O350" s="266"/>
      <c r="P350" s="266"/>
      <c r="Q350" s="246">
        <f>COUNTIFS(H337:H347,"M",Q337:Q347,"1")</f>
        <v>0</v>
      </c>
      <c r="R350" s="361"/>
      <c r="S350" s="362"/>
      <c r="T350" s="362"/>
      <c r="U350" s="362"/>
      <c r="V350" s="362"/>
      <c r="W350" s="362"/>
      <c r="X350" s="362"/>
      <c r="Y350" s="362"/>
      <c r="Z350" s="363"/>
    </row>
    <row r="351" spans="2:26" ht="25.5" customHeight="1" x14ac:dyDescent="0.2">
      <c r="B351" s="262" t="s">
        <v>93</v>
      </c>
      <c r="C351" s="263"/>
      <c r="D351" s="263"/>
      <c r="E351" s="263"/>
      <c r="F351" s="263"/>
      <c r="G351" s="263"/>
      <c r="H351" s="263"/>
      <c r="I351" s="263"/>
      <c r="J351" s="263"/>
      <c r="K351" s="263"/>
      <c r="L351" s="263"/>
      <c r="M351" s="263"/>
      <c r="N351" s="263"/>
      <c r="O351" s="263"/>
      <c r="P351" s="263"/>
      <c r="Q351" s="201">
        <f>SUM(Q337:Q347)</f>
        <v>0</v>
      </c>
      <c r="R351" s="361"/>
      <c r="S351" s="362"/>
      <c r="T351" s="362"/>
      <c r="U351" s="362"/>
      <c r="V351" s="362"/>
      <c r="W351" s="362"/>
      <c r="X351" s="362"/>
      <c r="Y351" s="362"/>
      <c r="Z351" s="363"/>
    </row>
    <row r="352" spans="2:26" ht="19.5" customHeight="1" x14ac:dyDescent="0.2">
      <c r="B352" s="216">
        <v>10</v>
      </c>
      <c r="C352" s="414" t="s">
        <v>693</v>
      </c>
      <c r="D352" s="415"/>
      <c r="E352" s="415"/>
      <c r="F352" s="415"/>
      <c r="G352" s="415"/>
      <c r="H352" s="415"/>
      <c r="I352" s="415"/>
      <c r="J352" s="415"/>
      <c r="K352" s="415"/>
      <c r="L352" s="415"/>
      <c r="M352" s="415"/>
      <c r="N352" s="415"/>
      <c r="O352" s="415"/>
      <c r="P352" s="416"/>
      <c r="Q352" s="200"/>
      <c r="R352" s="508"/>
      <c r="S352" s="509"/>
      <c r="T352" s="509"/>
      <c r="U352" s="509"/>
      <c r="V352" s="509"/>
      <c r="W352" s="509"/>
      <c r="X352" s="509"/>
      <c r="Y352" s="509"/>
      <c r="Z352" s="510"/>
    </row>
    <row r="353" spans="2:26" ht="19.5" customHeight="1" x14ac:dyDescent="0.2">
      <c r="B353" s="216" t="s">
        <v>841</v>
      </c>
      <c r="C353" s="414" t="s">
        <v>695</v>
      </c>
      <c r="D353" s="415"/>
      <c r="E353" s="415"/>
      <c r="F353" s="415"/>
      <c r="G353" s="415"/>
      <c r="H353" s="415"/>
      <c r="I353" s="415"/>
      <c r="J353" s="415"/>
      <c r="K353" s="415"/>
      <c r="L353" s="415"/>
      <c r="M353" s="415"/>
      <c r="N353" s="415"/>
      <c r="O353" s="415"/>
      <c r="P353" s="416"/>
      <c r="Q353" s="200"/>
      <c r="R353" s="508"/>
      <c r="S353" s="509"/>
      <c r="T353" s="509"/>
      <c r="U353" s="509"/>
      <c r="V353" s="509"/>
      <c r="W353" s="509"/>
      <c r="X353" s="509"/>
      <c r="Y353" s="509"/>
      <c r="Z353" s="510"/>
    </row>
    <row r="354" spans="2:26" ht="86.25" customHeight="1" x14ac:dyDescent="0.2">
      <c r="B354" s="211" t="s">
        <v>843</v>
      </c>
      <c r="C354" s="255" t="s">
        <v>697</v>
      </c>
      <c r="D354" s="256"/>
      <c r="E354" s="256"/>
      <c r="F354" s="256"/>
      <c r="G354" s="257"/>
      <c r="H354" s="226"/>
      <c r="I354" s="388" t="s">
        <v>3452</v>
      </c>
      <c r="J354" s="389"/>
      <c r="K354" s="389"/>
      <c r="L354" s="389"/>
      <c r="M354" s="389"/>
      <c r="N354" s="389"/>
      <c r="O354" s="389"/>
      <c r="P354" s="390"/>
      <c r="Q354" s="15"/>
      <c r="R354" s="391"/>
      <c r="S354" s="392"/>
      <c r="T354" s="392"/>
      <c r="U354" s="392"/>
      <c r="V354" s="392"/>
      <c r="W354" s="392"/>
      <c r="X354" s="392"/>
      <c r="Y354" s="392"/>
      <c r="Z354" s="393"/>
    </row>
    <row r="355" spans="2:26" ht="30" customHeight="1" x14ac:dyDescent="0.2">
      <c r="B355" s="211" t="s">
        <v>2194</v>
      </c>
      <c r="C355" s="255" t="s">
        <v>2840</v>
      </c>
      <c r="D355" s="256"/>
      <c r="E355" s="256"/>
      <c r="F355" s="256"/>
      <c r="G355" s="257"/>
      <c r="H355" s="226"/>
      <c r="I355" s="521" t="s">
        <v>699</v>
      </c>
      <c r="J355" s="522"/>
      <c r="K355" s="522"/>
      <c r="L355" s="522"/>
      <c r="M355" s="522"/>
      <c r="N355" s="522"/>
      <c r="O355" s="522"/>
      <c r="P355" s="523"/>
      <c r="Q355" s="15"/>
      <c r="R355" s="391"/>
      <c r="S355" s="392"/>
      <c r="T355" s="392"/>
      <c r="U355" s="392"/>
      <c r="V355" s="392"/>
      <c r="W355" s="392"/>
      <c r="X355" s="392"/>
      <c r="Y355" s="392"/>
      <c r="Z355" s="393"/>
    </row>
    <row r="356" spans="2:26" ht="30" customHeight="1" x14ac:dyDescent="0.2">
      <c r="B356" s="211" t="s">
        <v>2195</v>
      </c>
      <c r="C356" s="255" t="s">
        <v>700</v>
      </c>
      <c r="D356" s="256"/>
      <c r="E356" s="256"/>
      <c r="F356" s="256"/>
      <c r="G356" s="257"/>
      <c r="H356" s="232" t="s">
        <v>57</v>
      </c>
      <c r="I356" s="388" t="s">
        <v>701</v>
      </c>
      <c r="J356" s="389"/>
      <c r="K356" s="389"/>
      <c r="L356" s="389"/>
      <c r="M356" s="389"/>
      <c r="N356" s="389"/>
      <c r="O356" s="389"/>
      <c r="P356" s="390"/>
      <c r="Q356" s="15"/>
      <c r="R356" s="391"/>
      <c r="S356" s="392"/>
      <c r="T356" s="392"/>
      <c r="U356" s="392"/>
      <c r="V356" s="392"/>
      <c r="W356" s="392"/>
      <c r="X356" s="392"/>
      <c r="Y356" s="392"/>
      <c r="Z356" s="393"/>
    </row>
    <row r="357" spans="2:26" ht="30" customHeight="1" x14ac:dyDescent="0.2">
      <c r="B357" s="211" t="s">
        <v>2196</v>
      </c>
      <c r="C357" s="255" t="s">
        <v>702</v>
      </c>
      <c r="D357" s="256"/>
      <c r="E357" s="256"/>
      <c r="F357" s="256"/>
      <c r="G357" s="257"/>
      <c r="H357" s="232"/>
      <c r="I357" s="388" t="s">
        <v>1167</v>
      </c>
      <c r="J357" s="389"/>
      <c r="K357" s="389"/>
      <c r="L357" s="389"/>
      <c r="M357" s="389"/>
      <c r="N357" s="389"/>
      <c r="O357" s="389"/>
      <c r="P357" s="390"/>
      <c r="Q357" s="15"/>
      <c r="R357" s="391"/>
      <c r="S357" s="392"/>
      <c r="T357" s="392"/>
      <c r="U357" s="392"/>
      <c r="V357" s="392"/>
      <c r="W357" s="392"/>
      <c r="X357" s="392"/>
      <c r="Y357" s="392"/>
      <c r="Z357" s="393"/>
    </row>
    <row r="358" spans="2:26" ht="33" customHeight="1" x14ac:dyDescent="0.2">
      <c r="B358" s="211" t="s">
        <v>2197</v>
      </c>
      <c r="C358" s="255" t="s">
        <v>704</v>
      </c>
      <c r="D358" s="256"/>
      <c r="E358" s="256"/>
      <c r="F358" s="256"/>
      <c r="G358" s="257"/>
      <c r="H358" s="232" t="s">
        <v>57</v>
      </c>
      <c r="I358" s="388" t="s">
        <v>2835</v>
      </c>
      <c r="J358" s="389"/>
      <c r="K358" s="389"/>
      <c r="L358" s="389"/>
      <c r="M358" s="389"/>
      <c r="N358" s="389"/>
      <c r="O358" s="389"/>
      <c r="P358" s="390"/>
      <c r="Q358" s="15"/>
      <c r="R358" s="391"/>
      <c r="S358" s="392"/>
      <c r="T358" s="392"/>
      <c r="U358" s="392"/>
      <c r="V358" s="392"/>
      <c r="W358" s="392"/>
      <c r="X358" s="392"/>
      <c r="Y358" s="392"/>
      <c r="Z358" s="393"/>
    </row>
    <row r="359" spans="2:26" ht="19.5" customHeight="1" x14ac:dyDescent="0.2">
      <c r="B359" s="211" t="s">
        <v>2198</v>
      </c>
      <c r="C359" s="255" t="s">
        <v>705</v>
      </c>
      <c r="D359" s="256"/>
      <c r="E359" s="256"/>
      <c r="F359" s="256"/>
      <c r="G359" s="257"/>
      <c r="H359" s="232" t="s">
        <v>57</v>
      </c>
      <c r="I359" s="388" t="s">
        <v>706</v>
      </c>
      <c r="J359" s="389"/>
      <c r="K359" s="389"/>
      <c r="L359" s="389"/>
      <c r="M359" s="389"/>
      <c r="N359" s="389"/>
      <c r="O359" s="389"/>
      <c r="P359" s="390"/>
      <c r="Q359" s="15"/>
      <c r="R359" s="391"/>
      <c r="S359" s="392"/>
      <c r="T359" s="392"/>
      <c r="U359" s="392"/>
      <c r="V359" s="392"/>
      <c r="W359" s="392"/>
      <c r="X359" s="392"/>
      <c r="Y359" s="392"/>
      <c r="Z359" s="393"/>
    </row>
    <row r="360" spans="2:26" ht="30" customHeight="1" x14ac:dyDescent="0.2">
      <c r="B360" s="211" t="s">
        <v>2199</v>
      </c>
      <c r="C360" s="255" t="s">
        <v>707</v>
      </c>
      <c r="D360" s="256"/>
      <c r="E360" s="256"/>
      <c r="F360" s="256"/>
      <c r="G360" s="257"/>
      <c r="H360" s="232" t="s">
        <v>57</v>
      </c>
      <c r="I360" s="388" t="s">
        <v>1918</v>
      </c>
      <c r="J360" s="389"/>
      <c r="K360" s="389"/>
      <c r="L360" s="389"/>
      <c r="M360" s="389"/>
      <c r="N360" s="389"/>
      <c r="O360" s="389"/>
      <c r="P360" s="390"/>
      <c r="Q360" s="15"/>
      <c r="R360" s="391"/>
      <c r="S360" s="392"/>
      <c r="T360" s="392"/>
      <c r="U360" s="392"/>
      <c r="V360" s="392"/>
      <c r="W360" s="392"/>
      <c r="X360" s="392"/>
      <c r="Y360" s="392"/>
      <c r="Z360" s="393"/>
    </row>
    <row r="361" spans="2:26" ht="30" customHeight="1" x14ac:dyDescent="0.2">
      <c r="B361" s="211" t="s">
        <v>2200</v>
      </c>
      <c r="C361" s="255" t="s">
        <v>2831</v>
      </c>
      <c r="D361" s="256"/>
      <c r="E361" s="256"/>
      <c r="F361" s="256"/>
      <c r="G361" s="257"/>
      <c r="H361" s="232" t="s">
        <v>57</v>
      </c>
      <c r="I361" s="388" t="s">
        <v>2832</v>
      </c>
      <c r="J361" s="389"/>
      <c r="K361" s="389"/>
      <c r="L361" s="389"/>
      <c r="M361" s="389"/>
      <c r="N361" s="389"/>
      <c r="O361" s="389"/>
      <c r="P361" s="390"/>
      <c r="Q361" s="15"/>
      <c r="R361" s="391"/>
      <c r="S361" s="392"/>
      <c r="T361" s="392"/>
      <c r="U361" s="392"/>
      <c r="V361" s="392"/>
      <c r="W361" s="392"/>
      <c r="X361" s="392"/>
      <c r="Y361" s="392"/>
      <c r="Z361" s="393"/>
    </row>
    <row r="362" spans="2:26" ht="30" customHeight="1" x14ac:dyDescent="0.2">
      <c r="B362" s="211" t="s">
        <v>2201</v>
      </c>
      <c r="C362" s="255" t="s">
        <v>708</v>
      </c>
      <c r="D362" s="256"/>
      <c r="E362" s="256"/>
      <c r="F362" s="256"/>
      <c r="G362" s="257"/>
      <c r="H362" s="232" t="s">
        <v>57</v>
      </c>
      <c r="I362" s="388" t="s">
        <v>709</v>
      </c>
      <c r="J362" s="389"/>
      <c r="K362" s="389"/>
      <c r="L362" s="389"/>
      <c r="M362" s="389"/>
      <c r="N362" s="389"/>
      <c r="O362" s="389"/>
      <c r="P362" s="390"/>
      <c r="Q362" s="15"/>
      <c r="R362" s="391"/>
      <c r="S362" s="392"/>
      <c r="T362" s="392"/>
      <c r="U362" s="392"/>
      <c r="V362" s="392"/>
      <c r="W362" s="392"/>
      <c r="X362" s="392"/>
      <c r="Y362" s="392"/>
      <c r="Z362" s="393"/>
    </row>
    <row r="363" spans="2:26" ht="45" customHeight="1" x14ac:dyDescent="0.2">
      <c r="B363" s="211" t="s">
        <v>2202</v>
      </c>
      <c r="C363" s="255" t="s">
        <v>710</v>
      </c>
      <c r="D363" s="256"/>
      <c r="E363" s="256"/>
      <c r="F363" s="256"/>
      <c r="G363" s="257"/>
      <c r="H363" s="226"/>
      <c r="I363" s="388" t="s">
        <v>711</v>
      </c>
      <c r="J363" s="389"/>
      <c r="K363" s="389"/>
      <c r="L363" s="389"/>
      <c r="M363" s="389"/>
      <c r="N363" s="389"/>
      <c r="O363" s="389"/>
      <c r="P363" s="390"/>
      <c r="Q363" s="15"/>
      <c r="R363" s="391"/>
      <c r="S363" s="392"/>
      <c r="T363" s="392"/>
      <c r="U363" s="392"/>
      <c r="V363" s="392"/>
      <c r="W363" s="392"/>
      <c r="X363" s="392"/>
      <c r="Y363" s="392"/>
      <c r="Z363" s="393"/>
    </row>
    <row r="364" spans="2:26" ht="60" customHeight="1" x14ac:dyDescent="0.2">
      <c r="B364" s="211" t="s">
        <v>2203</v>
      </c>
      <c r="C364" s="255" t="s">
        <v>712</v>
      </c>
      <c r="D364" s="256"/>
      <c r="E364" s="256"/>
      <c r="F364" s="256"/>
      <c r="G364" s="257"/>
      <c r="H364" s="226"/>
      <c r="I364" s="388" t="s">
        <v>713</v>
      </c>
      <c r="J364" s="389"/>
      <c r="K364" s="389"/>
      <c r="L364" s="389"/>
      <c r="M364" s="389"/>
      <c r="N364" s="389"/>
      <c r="O364" s="389"/>
      <c r="P364" s="390"/>
      <c r="Q364" s="15"/>
      <c r="R364" s="391"/>
      <c r="S364" s="392"/>
      <c r="T364" s="392"/>
      <c r="U364" s="392"/>
      <c r="V364" s="392"/>
      <c r="W364" s="392"/>
      <c r="X364" s="392"/>
      <c r="Y364" s="392"/>
      <c r="Z364" s="393"/>
    </row>
    <row r="365" spans="2:26" ht="34.5" customHeight="1" x14ac:dyDescent="0.2">
      <c r="B365" s="211" t="s">
        <v>2204</v>
      </c>
      <c r="C365" s="255" t="s">
        <v>715</v>
      </c>
      <c r="D365" s="256"/>
      <c r="E365" s="256"/>
      <c r="F365" s="256"/>
      <c r="G365" s="257"/>
      <c r="H365" s="226"/>
      <c r="I365" s="388" t="s">
        <v>716</v>
      </c>
      <c r="J365" s="389"/>
      <c r="K365" s="389"/>
      <c r="L365" s="389"/>
      <c r="M365" s="389"/>
      <c r="N365" s="389"/>
      <c r="O365" s="389"/>
      <c r="P365" s="390"/>
      <c r="Q365" s="15"/>
      <c r="R365" s="391"/>
      <c r="S365" s="392"/>
      <c r="T365" s="392"/>
      <c r="U365" s="392"/>
      <c r="V365" s="392"/>
      <c r="W365" s="392"/>
      <c r="X365" s="392"/>
      <c r="Y365" s="392"/>
      <c r="Z365" s="393"/>
    </row>
    <row r="366" spans="2:26" ht="34.5" customHeight="1" x14ac:dyDescent="0.2">
      <c r="B366" s="211" t="s">
        <v>2205</v>
      </c>
      <c r="C366" s="255" t="s">
        <v>717</v>
      </c>
      <c r="D366" s="256"/>
      <c r="E366" s="256"/>
      <c r="F366" s="256"/>
      <c r="G366" s="257"/>
      <c r="H366" s="226"/>
      <c r="I366" s="388" t="s">
        <v>718</v>
      </c>
      <c r="J366" s="389"/>
      <c r="K366" s="389"/>
      <c r="L366" s="389"/>
      <c r="M366" s="389"/>
      <c r="N366" s="389"/>
      <c r="O366" s="389"/>
      <c r="P366" s="390"/>
      <c r="Q366" s="15"/>
      <c r="R366" s="391"/>
      <c r="S366" s="392"/>
      <c r="T366" s="392"/>
      <c r="U366" s="392"/>
      <c r="V366" s="392"/>
      <c r="W366" s="392"/>
      <c r="X366" s="392"/>
      <c r="Y366" s="392"/>
      <c r="Z366" s="393"/>
    </row>
    <row r="367" spans="2:26" ht="33.75" customHeight="1" x14ac:dyDescent="0.2">
      <c r="B367" s="211" t="s">
        <v>2206</v>
      </c>
      <c r="C367" s="255" t="s">
        <v>2841</v>
      </c>
      <c r="D367" s="256"/>
      <c r="E367" s="256"/>
      <c r="F367" s="256"/>
      <c r="G367" s="257"/>
      <c r="H367" s="232" t="s">
        <v>57</v>
      </c>
      <c r="I367" s="388" t="s">
        <v>3381</v>
      </c>
      <c r="J367" s="389"/>
      <c r="K367" s="389"/>
      <c r="L367" s="389"/>
      <c r="M367" s="389"/>
      <c r="N367" s="389"/>
      <c r="O367" s="389"/>
      <c r="P367" s="390"/>
      <c r="Q367" s="245"/>
      <c r="R367" s="391"/>
      <c r="S367" s="392"/>
      <c r="T367" s="392"/>
      <c r="U367" s="392"/>
      <c r="V367" s="392"/>
      <c r="W367" s="392"/>
      <c r="X367" s="392"/>
      <c r="Y367" s="392"/>
      <c r="Z367" s="393"/>
    </row>
    <row r="368" spans="2:26" ht="25.5" customHeight="1" x14ac:dyDescent="0.2">
      <c r="B368" s="262" t="s">
        <v>92</v>
      </c>
      <c r="C368" s="263"/>
      <c r="D368" s="263"/>
      <c r="E368" s="263"/>
      <c r="F368" s="263"/>
      <c r="G368" s="263"/>
      <c r="H368" s="263"/>
      <c r="I368" s="263"/>
      <c r="J368" s="263"/>
      <c r="K368" s="263"/>
      <c r="L368" s="263"/>
      <c r="M368" s="263"/>
      <c r="N368" s="263"/>
      <c r="O368" s="263"/>
      <c r="P368" s="264"/>
      <c r="Q368" s="229">
        <f>COUNTIF(Q354:Q367,"N/A")</f>
        <v>0</v>
      </c>
      <c r="R368" s="361"/>
      <c r="S368" s="362"/>
      <c r="T368" s="362"/>
      <c r="U368" s="362"/>
      <c r="V368" s="362"/>
      <c r="W368" s="362"/>
      <c r="X368" s="362"/>
      <c r="Y368" s="362"/>
      <c r="Z368" s="363"/>
    </row>
    <row r="369" spans="2:26" ht="25.5" customHeight="1" x14ac:dyDescent="0.2">
      <c r="B369" s="266" t="s">
        <v>812</v>
      </c>
      <c r="C369" s="266"/>
      <c r="D369" s="266"/>
      <c r="E369" s="266"/>
      <c r="F369" s="266"/>
      <c r="G369" s="266"/>
      <c r="H369" s="266"/>
      <c r="I369" s="266"/>
      <c r="J369" s="266"/>
      <c r="K369" s="266"/>
      <c r="L369" s="266"/>
      <c r="M369" s="266"/>
      <c r="N369" s="266"/>
      <c r="O369" s="266"/>
      <c r="P369" s="266"/>
      <c r="Q369" s="246">
        <f>COUNTIFS(H354:H367,"M",Q354:Q367,"N/A")</f>
        <v>0</v>
      </c>
      <c r="R369" s="361"/>
      <c r="S369" s="362"/>
      <c r="T369" s="362"/>
      <c r="U369" s="362"/>
      <c r="V369" s="362"/>
      <c r="W369" s="362"/>
      <c r="X369" s="362"/>
      <c r="Y369" s="362"/>
      <c r="Z369" s="363"/>
    </row>
    <row r="370" spans="2:26" ht="25.5" customHeight="1" x14ac:dyDescent="0.2">
      <c r="B370" s="266" t="s">
        <v>813</v>
      </c>
      <c r="C370" s="266"/>
      <c r="D370" s="266"/>
      <c r="E370" s="266"/>
      <c r="F370" s="266"/>
      <c r="G370" s="266"/>
      <c r="H370" s="266"/>
      <c r="I370" s="266"/>
      <c r="J370" s="266"/>
      <c r="K370" s="266"/>
      <c r="L370" s="266"/>
      <c r="M370" s="266"/>
      <c r="N370" s="266"/>
      <c r="O370" s="266"/>
      <c r="P370" s="266"/>
      <c r="Q370" s="246">
        <f>COUNTIFS(H354:H367,"M",Q354:Q367,"1")</f>
        <v>0</v>
      </c>
      <c r="R370" s="361"/>
      <c r="S370" s="362"/>
      <c r="T370" s="362"/>
      <c r="U370" s="362"/>
      <c r="V370" s="362"/>
      <c r="W370" s="362"/>
      <c r="X370" s="362"/>
      <c r="Y370" s="362"/>
      <c r="Z370" s="363"/>
    </row>
    <row r="371" spans="2:26" ht="25.5" customHeight="1" x14ac:dyDescent="0.2">
      <c r="B371" s="262" t="s">
        <v>93</v>
      </c>
      <c r="C371" s="263"/>
      <c r="D371" s="263"/>
      <c r="E371" s="263"/>
      <c r="F371" s="263"/>
      <c r="G371" s="263"/>
      <c r="H371" s="263"/>
      <c r="I371" s="263"/>
      <c r="J371" s="263"/>
      <c r="K371" s="263"/>
      <c r="L371" s="263"/>
      <c r="M371" s="263"/>
      <c r="N371" s="263"/>
      <c r="O371" s="263"/>
      <c r="P371" s="263"/>
      <c r="Q371" s="201">
        <f>SUM(Q354:Q367)</f>
        <v>0</v>
      </c>
      <c r="R371" s="361"/>
      <c r="S371" s="362"/>
      <c r="T371" s="362"/>
      <c r="U371" s="362"/>
      <c r="V371" s="362"/>
      <c r="W371" s="362"/>
      <c r="X371" s="362"/>
      <c r="Y371" s="362"/>
      <c r="Z371" s="363"/>
    </row>
    <row r="372" spans="2:26" ht="19.5" customHeight="1" x14ac:dyDescent="0.2">
      <c r="B372" s="216" t="s">
        <v>850</v>
      </c>
      <c r="C372" s="414" t="s">
        <v>396</v>
      </c>
      <c r="D372" s="415"/>
      <c r="E372" s="415"/>
      <c r="F372" s="415"/>
      <c r="G372" s="415"/>
      <c r="H372" s="415"/>
      <c r="I372" s="415"/>
      <c r="J372" s="415"/>
      <c r="K372" s="415"/>
      <c r="L372" s="415"/>
      <c r="M372" s="415"/>
      <c r="N372" s="415"/>
      <c r="O372" s="415"/>
      <c r="P372" s="416"/>
      <c r="Q372" s="200"/>
      <c r="R372" s="508"/>
      <c r="S372" s="509"/>
      <c r="T372" s="509"/>
      <c r="U372" s="509"/>
      <c r="V372" s="509"/>
      <c r="W372" s="509"/>
      <c r="X372" s="509"/>
      <c r="Y372" s="509"/>
      <c r="Z372" s="510"/>
    </row>
    <row r="373" spans="2:26" ht="30" customHeight="1" x14ac:dyDescent="0.2">
      <c r="B373" s="211" t="s">
        <v>856</v>
      </c>
      <c r="C373" s="255" t="s">
        <v>721</v>
      </c>
      <c r="D373" s="256"/>
      <c r="E373" s="256"/>
      <c r="F373" s="256"/>
      <c r="G373" s="257"/>
      <c r="H373" s="234"/>
      <c r="I373" s="255" t="s">
        <v>722</v>
      </c>
      <c r="J373" s="256"/>
      <c r="K373" s="256"/>
      <c r="L373" s="256"/>
      <c r="M373" s="256"/>
      <c r="N373" s="256"/>
      <c r="O373" s="256"/>
      <c r="P373" s="257"/>
      <c r="Q373" s="244"/>
      <c r="R373" s="391"/>
      <c r="S373" s="392"/>
      <c r="T373" s="392"/>
      <c r="U373" s="392"/>
      <c r="V373" s="392"/>
      <c r="W373" s="392"/>
      <c r="X373" s="392"/>
      <c r="Y373" s="392"/>
      <c r="Z373" s="393"/>
    </row>
    <row r="374" spans="2:26" ht="19.5" customHeight="1" x14ac:dyDescent="0.2">
      <c r="B374" s="211" t="s">
        <v>55</v>
      </c>
      <c r="C374" s="411" t="s">
        <v>723</v>
      </c>
      <c r="D374" s="256"/>
      <c r="E374" s="256"/>
      <c r="F374" s="256"/>
      <c r="G374" s="257"/>
      <c r="H374" s="226"/>
      <c r="I374" s="255" t="s">
        <v>724</v>
      </c>
      <c r="J374" s="256"/>
      <c r="K374" s="256"/>
      <c r="L374" s="256"/>
      <c r="M374" s="256"/>
      <c r="N374" s="256"/>
      <c r="O374" s="256"/>
      <c r="P374" s="257"/>
      <c r="Q374" s="15"/>
      <c r="R374" s="391"/>
      <c r="S374" s="392"/>
      <c r="T374" s="392"/>
      <c r="U374" s="392"/>
      <c r="V374" s="392"/>
      <c r="W374" s="392"/>
      <c r="X374" s="392"/>
      <c r="Y374" s="392"/>
      <c r="Z374" s="393"/>
    </row>
    <row r="375" spans="2:26" ht="30" customHeight="1" x14ac:dyDescent="0.2">
      <c r="B375" s="211" t="s">
        <v>58</v>
      </c>
      <c r="C375" s="411" t="s">
        <v>725</v>
      </c>
      <c r="D375" s="256"/>
      <c r="E375" s="256"/>
      <c r="F375" s="256"/>
      <c r="G375" s="257"/>
      <c r="H375" s="232" t="s">
        <v>57</v>
      </c>
      <c r="I375" s="255" t="s">
        <v>726</v>
      </c>
      <c r="J375" s="256"/>
      <c r="K375" s="256"/>
      <c r="L375" s="256"/>
      <c r="M375" s="256"/>
      <c r="N375" s="256"/>
      <c r="O375" s="256"/>
      <c r="P375" s="257"/>
      <c r="Q375" s="15"/>
      <c r="R375" s="391"/>
      <c r="S375" s="392"/>
      <c r="T375" s="392"/>
      <c r="U375" s="392"/>
      <c r="V375" s="392"/>
      <c r="W375" s="392"/>
      <c r="X375" s="392"/>
      <c r="Y375" s="392"/>
      <c r="Z375" s="393"/>
    </row>
    <row r="376" spans="2:26" ht="19.5" customHeight="1" x14ac:dyDescent="0.2">
      <c r="B376" s="211" t="s">
        <v>59</v>
      </c>
      <c r="C376" s="411" t="s">
        <v>727</v>
      </c>
      <c r="D376" s="256"/>
      <c r="E376" s="256"/>
      <c r="F376" s="256"/>
      <c r="G376" s="257"/>
      <c r="H376" s="232" t="s">
        <v>57</v>
      </c>
      <c r="I376" s="255" t="s">
        <v>1919</v>
      </c>
      <c r="J376" s="256"/>
      <c r="K376" s="256"/>
      <c r="L376" s="256"/>
      <c r="M376" s="256"/>
      <c r="N376" s="256"/>
      <c r="O376" s="256"/>
      <c r="P376" s="257"/>
      <c r="Q376" s="15"/>
      <c r="R376" s="391"/>
      <c r="S376" s="392"/>
      <c r="T376" s="392"/>
      <c r="U376" s="392"/>
      <c r="V376" s="392"/>
      <c r="W376" s="392"/>
      <c r="X376" s="392"/>
      <c r="Y376" s="392"/>
      <c r="Z376" s="393"/>
    </row>
    <row r="377" spans="2:26" ht="31.5" customHeight="1" x14ac:dyDescent="0.2">
      <c r="B377" s="211" t="s">
        <v>61</v>
      </c>
      <c r="C377" s="543" t="s">
        <v>728</v>
      </c>
      <c r="D377" s="544"/>
      <c r="E377" s="544"/>
      <c r="F377" s="544"/>
      <c r="G377" s="545"/>
      <c r="H377" s="191" t="s">
        <v>57</v>
      </c>
      <c r="I377" s="516" t="s">
        <v>1920</v>
      </c>
      <c r="J377" s="517"/>
      <c r="K377" s="517"/>
      <c r="L377" s="517"/>
      <c r="M377" s="517"/>
      <c r="N377" s="517"/>
      <c r="O377" s="517"/>
      <c r="P377" s="518"/>
      <c r="Q377" s="15"/>
      <c r="R377" s="391"/>
      <c r="S377" s="392"/>
      <c r="T377" s="392"/>
      <c r="U377" s="392"/>
      <c r="V377" s="392"/>
      <c r="W377" s="392"/>
      <c r="X377" s="392"/>
      <c r="Y377" s="392"/>
      <c r="Z377" s="393"/>
    </row>
    <row r="378" spans="2:26" ht="30" customHeight="1" x14ac:dyDescent="0.2">
      <c r="B378" s="524" t="s">
        <v>889</v>
      </c>
      <c r="C378" s="516" t="s">
        <v>730</v>
      </c>
      <c r="D378" s="517"/>
      <c r="E378" s="517"/>
      <c r="F378" s="517"/>
      <c r="G378" s="518"/>
      <c r="H378" s="425"/>
      <c r="I378" s="431" t="s">
        <v>731</v>
      </c>
      <c r="J378" s="432"/>
      <c r="K378" s="432"/>
      <c r="L378" s="432"/>
      <c r="M378" s="432"/>
      <c r="N378" s="432"/>
      <c r="O378" s="432"/>
      <c r="P378" s="433"/>
      <c r="Q378" s="427"/>
      <c r="R378" s="396"/>
      <c r="S378" s="397"/>
      <c r="T378" s="397"/>
      <c r="U378" s="397"/>
      <c r="V378" s="397"/>
      <c r="W378" s="397"/>
      <c r="X378" s="397"/>
      <c r="Y378" s="397"/>
      <c r="Z378" s="398"/>
    </row>
    <row r="379" spans="2:26" ht="19.5" customHeight="1" x14ac:dyDescent="0.2">
      <c r="B379" s="546"/>
      <c r="C379" s="547"/>
      <c r="D379" s="548"/>
      <c r="E379" s="548"/>
      <c r="F379" s="548"/>
      <c r="G379" s="549"/>
      <c r="H379" s="550"/>
      <c r="I379" s="552" t="s">
        <v>3488</v>
      </c>
      <c r="J379" s="553"/>
      <c r="K379" s="553"/>
      <c r="L379" s="553"/>
      <c r="M379" s="553"/>
      <c r="N379" s="553"/>
      <c r="O379" s="553"/>
      <c r="P379" s="554"/>
      <c r="Q379" s="551"/>
      <c r="R379" s="399"/>
      <c r="S379" s="400"/>
      <c r="T379" s="400"/>
      <c r="U379" s="400"/>
      <c r="V379" s="400"/>
      <c r="W379" s="400"/>
      <c r="X379" s="400"/>
      <c r="Y379" s="400"/>
      <c r="Z379" s="401"/>
    </row>
    <row r="380" spans="2:26" ht="30" customHeight="1" x14ac:dyDescent="0.2">
      <c r="B380" s="546"/>
      <c r="C380" s="547"/>
      <c r="D380" s="548"/>
      <c r="E380" s="548"/>
      <c r="F380" s="548"/>
      <c r="G380" s="549"/>
      <c r="H380" s="550"/>
      <c r="I380" s="552"/>
      <c r="J380" s="553"/>
      <c r="K380" s="553"/>
      <c r="L380" s="553"/>
      <c r="M380" s="553"/>
      <c r="N380" s="553"/>
      <c r="O380" s="553"/>
      <c r="P380" s="554"/>
      <c r="Q380" s="551"/>
      <c r="R380" s="399"/>
      <c r="S380" s="400"/>
      <c r="T380" s="400"/>
      <c r="U380" s="400"/>
      <c r="V380" s="400"/>
      <c r="W380" s="400"/>
      <c r="X380" s="400"/>
      <c r="Y380" s="400"/>
      <c r="Z380" s="401"/>
    </row>
    <row r="381" spans="2:26" ht="30" customHeight="1" x14ac:dyDescent="0.2">
      <c r="B381" s="546"/>
      <c r="C381" s="547"/>
      <c r="D381" s="548"/>
      <c r="E381" s="548"/>
      <c r="F381" s="548"/>
      <c r="G381" s="549"/>
      <c r="H381" s="550"/>
      <c r="I381" s="552"/>
      <c r="J381" s="553"/>
      <c r="K381" s="553"/>
      <c r="L381" s="553"/>
      <c r="M381" s="553"/>
      <c r="N381" s="553"/>
      <c r="O381" s="553"/>
      <c r="P381" s="554"/>
      <c r="Q381" s="551"/>
      <c r="R381" s="399"/>
      <c r="S381" s="400"/>
      <c r="T381" s="400"/>
      <c r="U381" s="400"/>
      <c r="V381" s="400"/>
      <c r="W381" s="400"/>
      <c r="X381" s="400"/>
      <c r="Y381" s="400"/>
      <c r="Z381" s="401"/>
    </row>
    <row r="382" spans="2:26" ht="19.5" customHeight="1" x14ac:dyDescent="0.2">
      <c r="B382" s="546"/>
      <c r="C382" s="547"/>
      <c r="D382" s="548"/>
      <c r="E382" s="548"/>
      <c r="F382" s="548"/>
      <c r="G382" s="549"/>
      <c r="H382" s="550"/>
      <c r="I382" s="552"/>
      <c r="J382" s="553"/>
      <c r="K382" s="553"/>
      <c r="L382" s="553"/>
      <c r="M382" s="553"/>
      <c r="N382" s="553"/>
      <c r="O382" s="553"/>
      <c r="P382" s="554"/>
      <c r="Q382" s="551"/>
      <c r="R382" s="399"/>
      <c r="S382" s="400"/>
      <c r="T382" s="400"/>
      <c r="U382" s="400"/>
      <c r="V382" s="400"/>
      <c r="W382" s="400"/>
      <c r="X382" s="400"/>
      <c r="Y382" s="400"/>
      <c r="Z382" s="401"/>
    </row>
    <row r="383" spans="2:26" ht="30.75" customHeight="1" x14ac:dyDescent="0.2">
      <c r="B383" s="525"/>
      <c r="C383" s="526"/>
      <c r="D383" s="527"/>
      <c r="E383" s="527"/>
      <c r="F383" s="527"/>
      <c r="G383" s="528"/>
      <c r="H383" s="428"/>
      <c r="I383" s="434"/>
      <c r="J383" s="435"/>
      <c r="K383" s="435"/>
      <c r="L383" s="435"/>
      <c r="M383" s="435"/>
      <c r="N383" s="435"/>
      <c r="O383" s="435"/>
      <c r="P383" s="436"/>
      <c r="Q383" s="430"/>
      <c r="R383" s="402"/>
      <c r="S383" s="403"/>
      <c r="T383" s="403"/>
      <c r="U383" s="403"/>
      <c r="V383" s="403"/>
      <c r="W383" s="403"/>
      <c r="X383" s="403"/>
      <c r="Y383" s="403"/>
      <c r="Z383" s="404"/>
    </row>
    <row r="384" spans="2:26" ht="19.5" customHeight="1" x14ac:dyDescent="0.2">
      <c r="B384" s="211" t="s">
        <v>732</v>
      </c>
      <c r="C384" s="411" t="s">
        <v>733</v>
      </c>
      <c r="D384" s="256"/>
      <c r="E384" s="256"/>
      <c r="F384" s="256"/>
      <c r="G384" s="257"/>
      <c r="H384" s="232" t="s">
        <v>57</v>
      </c>
      <c r="I384" s="388" t="s">
        <v>444</v>
      </c>
      <c r="J384" s="389"/>
      <c r="K384" s="389"/>
      <c r="L384" s="389"/>
      <c r="M384" s="389"/>
      <c r="N384" s="389"/>
      <c r="O384" s="389"/>
      <c r="P384" s="390"/>
      <c r="Q384" s="15"/>
      <c r="R384" s="391"/>
      <c r="S384" s="392"/>
      <c r="T384" s="392"/>
      <c r="U384" s="392"/>
      <c r="V384" s="392"/>
      <c r="W384" s="392"/>
      <c r="X384" s="392"/>
      <c r="Y384" s="392"/>
      <c r="Z384" s="393"/>
    </row>
    <row r="385" spans="2:26" ht="35.25" customHeight="1" x14ac:dyDescent="0.2">
      <c r="B385" s="211" t="s">
        <v>58</v>
      </c>
      <c r="C385" s="411" t="s">
        <v>734</v>
      </c>
      <c r="D385" s="256"/>
      <c r="E385" s="256"/>
      <c r="F385" s="256"/>
      <c r="G385" s="257"/>
      <c r="H385" s="232" t="s">
        <v>57</v>
      </c>
      <c r="I385" s="388" t="s">
        <v>735</v>
      </c>
      <c r="J385" s="389"/>
      <c r="K385" s="389"/>
      <c r="L385" s="389"/>
      <c r="M385" s="389"/>
      <c r="N385" s="389"/>
      <c r="O385" s="389"/>
      <c r="P385" s="390"/>
      <c r="Q385" s="15"/>
      <c r="R385" s="391"/>
      <c r="S385" s="392"/>
      <c r="T385" s="392"/>
      <c r="U385" s="392"/>
      <c r="V385" s="392"/>
      <c r="W385" s="392"/>
      <c r="X385" s="392"/>
      <c r="Y385" s="392"/>
      <c r="Z385" s="393"/>
    </row>
    <row r="386" spans="2:26" ht="45" customHeight="1" x14ac:dyDescent="0.2">
      <c r="B386" s="211" t="s">
        <v>736</v>
      </c>
      <c r="C386" s="411" t="s">
        <v>737</v>
      </c>
      <c r="D386" s="256"/>
      <c r="E386" s="256"/>
      <c r="F386" s="256"/>
      <c r="G386" s="257"/>
      <c r="H386" s="232" t="s">
        <v>57</v>
      </c>
      <c r="I386" s="388" t="s">
        <v>2975</v>
      </c>
      <c r="J386" s="389"/>
      <c r="K386" s="389"/>
      <c r="L386" s="389"/>
      <c r="M386" s="389"/>
      <c r="N386" s="389"/>
      <c r="O386" s="389"/>
      <c r="P386" s="390"/>
      <c r="Q386" s="15"/>
      <c r="R386" s="391"/>
      <c r="S386" s="392"/>
      <c r="T386" s="392"/>
      <c r="U386" s="392"/>
      <c r="V386" s="392"/>
      <c r="W386" s="392"/>
      <c r="X386" s="392"/>
      <c r="Y386" s="392"/>
      <c r="Z386" s="393"/>
    </row>
    <row r="387" spans="2:26" ht="29.25" customHeight="1" x14ac:dyDescent="0.2">
      <c r="B387" s="211" t="s">
        <v>738</v>
      </c>
      <c r="C387" s="411" t="s">
        <v>1921</v>
      </c>
      <c r="D387" s="256"/>
      <c r="E387" s="256"/>
      <c r="F387" s="256"/>
      <c r="G387" s="257"/>
      <c r="H387" s="232" t="s">
        <v>57</v>
      </c>
      <c r="I387" s="388" t="s">
        <v>1922</v>
      </c>
      <c r="J387" s="389"/>
      <c r="K387" s="389"/>
      <c r="L387" s="389"/>
      <c r="M387" s="389"/>
      <c r="N387" s="389"/>
      <c r="O387" s="389"/>
      <c r="P387" s="390"/>
      <c r="Q387" s="15"/>
      <c r="R387" s="391"/>
      <c r="S387" s="392"/>
      <c r="T387" s="392"/>
      <c r="U387" s="392"/>
      <c r="V387" s="392"/>
      <c r="W387" s="392"/>
      <c r="X387" s="392"/>
      <c r="Y387" s="392"/>
      <c r="Z387" s="393"/>
    </row>
    <row r="388" spans="2:26" ht="45" customHeight="1" x14ac:dyDescent="0.2">
      <c r="B388" s="211" t="s">
        <v>895</v>
      </c>
      <c r="C388" s="255" t="s">
        <v>1923</v>
      </c>
      <c r="D388" s="256"/>
      <c r="E388" s="256"/>
      <c r="F388" s="256"/>
      <c r="G388" s="257"/>
      <c r="H388" s="43"/>
      <c r="I388" s="388" t="s">
        <v>1924</v>
      </c>
      <c r="J388" s="389"/>
      <c r="K388" s="389"/>
      <c r="L388" s="389"/>
      <c r="M388" s="389"/>
      <c r="N388" s="389"/>
      <c r="O388" s="389"/>
      <c r="P388" s="390"/>
      <c r="Q388" s="244"/>
      <c r="R388" s="391"/>
      <c r="S388" s="392"/>
      <c r="T388" s="392"/>
      <c r="U388" s="392"/>
      <c r="V388" s="392"/>
      <c r="W388" s="392"/>
      <c r="X388" s="392"/>
      <c r="Y388" s="392"/>
      <c r="Z388" s="393"/>
    </row>
    <row r="389" spans="2:26" ht="30" customHeight="1" x14ac:dyDescent="0.2">
      <c r="B389" s="211" t="s">
        <v>732</v>
      </c>
      <c r="C389" s="411" t="s">
        <v>739</v>
      </c>
      <c r="D389" s="256"/>
      <c r="E389" s="256"/>
      <c r="F389" s="256"/>
      <c r="G389" s="257"/>
      <c r="H389" s="232" t="s">
        <v>57</v>
      </c>
      <c r="I389" s="388" t="s">
        <v>2976</v>
      </c>
      <c r="J389" s="389"/>
      <c r="K389" s="389"/>
      <c r="L389" s="389"/>
      <c r="M389" s="389"/>
      <c r="N389" s="389"/>
      <c r="O389" s="389"/>
      <c r="P389" s="390"/>
      <c r="Q389" s="15"/>
      <c r="R389" s="391"/>
      <c r="S389" s="392"/>
      <c r="T389" s="392"/>
      <c r="U389" s="392"/>
      <c r="V389" s="392"/>
      <c r="W389" s="392"/>
      <c r="X389" s="392"/>
      <c r="Y389" s="392"/>
      <c r="Z389" s="393"/>
    </row>
    <row r="390" spans="2:26" ht="45" customHeight="1" x14ac:dyDescent="0.2">
      <c r="B390" s="211" t="s">
        <v>58</v>
      </c>
      <c r="C390" s="411" t="s">
        <v>740</v>
      </c>
      <c r="D390" s="256"/>
      <c r="E390" s="256"/>
      <c r="F390" s="256"/>
      <c r="G390" s="257"/>
      <c r="H390" s="232" t="s">
        <v>57</v>
      </c>
      <c r="I390" s="388" t="s">
        <v>741</v>
      </c>
      <c r="J390" s="389"/>
      <c r="K390" s="389"/>
      <c r="L390" s="389"/>
      <c r="M390" s="389"/>
      <c r="N390" s="389"/>
      <c r="O390" s="389"/>
      <c r="P390" s="390"/>
      <c r="Q390" s="15"/>
      <c r="R390" s="391"/>
      <c r="S390" s="392"/>
      <c r="T390" s="392"/>
      <c r="U390" s="392"/>
      <c r="V390" s="392"/>
      <c r="W390" s="392"/>
      <c r="X390" s="392"/>
      <c r="Y390" s="392"/>
      <c r="Z390" s="393"/>
    </row>
    <row r="391" spans="2:26" ht="35.25" customHeight="1" x14ac:dyDescent="0.2">
      <c r="B391" s="211" t="s">
        <v>59</v>
      </c>
      <c r="C391" s="411" t="s">
        <v>3349</v>
      </c>
      <c r="D391" s="256"/>
      <c r="E391" s="256"/>
      <c r="F391" s="256"/>
      <c r="G391" s="257"/>
      <c r="H391" s="226"/>
      <c r="I391" s="388" t="s">
        <v>742</v>
      </c>
      <c r="J391" s="389"/>
      <c r="K391" s="389"/>
      <c r="L391" s="389"/>
      <c r="M391" s="389"/>
      <c r="N391" s="389"/>
      <c r="O391" s="389"/>
      <c r="P391" s="390"/>
      <c r="Q391" s="15"/>
      <c r="R391" s="391"/>
      <c r="S391" s="392"/>
      <c r="T391" s="392"/>
      <c r="U391" s="392"/>
      <c r="V391" s="392"/>
      <c r="W391" s="392"/>
      <c r="X391" s="392"/>
      <c r="Y391" s="392"/>
      <c r="Z391" s="393"/>
    </row>
    <row r="392" spans="2:26" ht="19.5" customHeight="1" x14ac:dyDescent="0.2">
      <c r="B392" s="211" t="s">
        <v>738</v>
      </c>
      <c r="C392" s="411" t="s">
        <v>559</v>
      </c>
      <c r="D392" s="412"/>
      <c r="E392" s="412"/>
      <c r="F392" s="412"/>
      <c r="G392" s="413"/>
      <c r="H392" s="190" t="s">
        <v>57</v>
      </c>
      <c r="I392" s="388" t="s">
        <v>743</v>
      </c>
      <c r="J392" s="389"/>
      <c r="K392" s="389"/>
      <c r="L392" s="389"/>
      <c r="M392" s="389"/>
      <c r="N392" s="389"/>
      <c r="O392" s="389"/>
      <c r="P392" s="390"/>
      <c r="Q392" s="245"/>
      <c r="R392" s="391"/>
      <c r="S392" s="392"/>
      <c r="T392" s="392"/>
      <c r="U392" s="392"/>
      <c r="V392" s="392"/>
      <c r="W392" s="392"/>
      <c r="X392" s="392"/>
      <c r="Y392" s="392"/>
      <c r="Z392" s="393"/>
    </row>
    <row r="393" spans="2:26" ht="25.5" customHeight="1" x14ac:dyDescent="0.2">
      <c r="B393" s="262" t="s">
        <v>92</v>
      </c>
      <c r="C393" s="263"/>
      <c r="D393" s="263"/>
      <c r="E393" s="263"/>
      <c r="F393" s="263"/>
      <c r="G393" s="263"/>
      <c r="H393" s="263"/>
      <c r="I393" s="263"/>
      <c r="J393" s="263"/>
      <c r="K393" s="263"/>
      <c r="L393" s="263"/>
      <c r="M393" s="263"/>
      <c r="N393" s="263"/>
      <c r="O393" s="263"/>
      <c r="P393" s="264"/>
      <c r="Q393" s="229">
        <f>COUNTIF(Q373:Q392,"N/A")</f>
        <v>0</v>
      </c>
      <c r="R393" s="361"/>
      <c r="S393" s="362"/>
      <c r="T393" s="362"/>
      <c r="U393" s="362"/>
      <c r="V393" s="362"/>
      <c r="W393" s="362"/>
      <c r="X393" s="362"/>
      <c r="Y393" s="362"/>
      <c r="Z393" s="363"/>
    </row>
    <row r="394" spans="2:26" ht="25.5" customHeight="1" x14ac:dyDescent="0.2">
      <c r="B394" s="266" t="s">
        <v>812</v>
      </c>
      <c r="C394" s="266"/>
      <c r="D394" s="266"/>
      <c r="E394" s="266"/>
      <c r="F394" s="266"/>
      <c r="G394" s="266"/>
      <c r="H394" s="266"/>
      <c r="I394" s="266"/>
      <c r="J394" s="266"/>
      <c r="K394" s="266"/>
      <c r="L394" s="266"/>
      <c r="M394" s="266"/>
      <c r="N394" s="266"/>
      <c r="O394" s="266"/>
      <c r="P394" s="266"/>
      <c r="Q394" s="246">
        <f>COUNTIFS(H373:H392,"M",Q373:Q392,"N/A")</f>
        <v>0</v>
      </c>
      <c r="R394" s="361"/>
      <c r="S394" s="362"/>
      <c r="T394" s="362"/>
      <c r="U394" s="362"/>
      <c r="V394" s="362"/>
      <c r="W394" s="362"/>
      <c r="X394" s="362"/>
      <c r="Y394" s="362"/>
      <c r="Z394" s="363"/>
    </row>
    <row r="395" spans="2:26" ht="25.5" customHeight="1" x14ac:dyDescent="0.2">
      <c r="B395" s="266" t="s">
        <v>813</v>
      </c>
      <c r="C395" s="266"/>
      <c r="D395" s="266"/>
      <c r="E395" s="266"/>
      <c r="F395" s="266"/>
      <c r="G395" s="266"/>
      <c r="H395" s="266"/>
      <c r="I395" s="266"/>
      <c r="J395" s="266"/>
      <c r="K395" s="266"/>
      <c r="L395" s="266"/>
      <c r="M395" s="266"/>
      <c r="N395" s="266"/>
      <c r="O395" s="266"/>
      <c r="P395" s="266"/>
      <c r="Q395" s="246">
        <f>COUNTIFS(H373:H392,"M",Q373:Q392,"1")</f>
        <v>0</v>
      </c>
      <c r="R395" s="361"/>
      <c r="S395" s="362"/>
      <c r="T395" s="362"/>
      <c r="U395" s="362"/>
      <c r="V395" s="362"/>
      <c r="W395" s="362"/>
      <c r="X395" s="362"/>
      <c r="Y395" s="362"/>
      <c r="Z395" s="363"/>
    </row>
    <row r="396" spans="2:26" ht="25.5" customHeight="1" x14ac:dyDescent="0.2">
      <c r="B396" s="262" t="s">
        <v>93</v>
      </c>
      <c r="C396" s="263"/>
      <c r="D396" s="263"/>
      <c r="E396" s="263"/>
      <c r="F396" s="263"/>
      <c r="G396" s="263"/>
      <c r="H396" s="263"/>
      <c r="I396" s="263"/>
      <c r="J396" s="263"/>
      <c r="K396" s="263"/>
      <c r="L396" s="263"/>
      <c r="M396" s="263"/>
      <c r="N396" s="263"/>
      <c r="O396" s="263"/>
      <c r="P396" s="263"/>
      <c r="Q396" s="201">
        <f>SUM(Q373:Q392)</f>
        <v>0</v>
      </c>
      <c r="R396" s="361"/>
      <c r="S396" s="362"/>
      <c r="T396" s="362"/>
      <c r="U396" s="362"/>
      <c r="V396" s="362"/>
      <c r="W396" s="362"/>
      <c r="X396" s="362"/>
      <c r="Y396" s="362"/>
      <c r="Z396" s="363"/>
    </row>
    <row r="397" spans="2:26" ht="19.5" customHeight="1" x14ac:dyDescent="0.2">
      <c r="B397" s="216" t="s">
        <v>910</v>
      </c>
      <c r="C397" s="414" t="s">
        <v>397</v>
      </c>
      <c r="D397" s="415"/>
      <c r="E397" s="415"/>
      <c r="F397" s="415"/>
      <c r="G397" s="415"/>
      <c r="H397" s="415"/>
      <c r="I397" s="415"/>
      <c r="J397" s="415"/>
      <c r="K397" s="415"/>
      <c r="L397" s="415"/>
      <c r="M397" s="415"/>
      <c r="N397" s="415"/>
      <c r="O397" s="415"/>
      <c r="P397" s="415"/>
      <c r="Q397" s="200"/>
      <c r="R397" s="508"/>
      <c r="S397" s="509"/>
      <c r="T397" s="509"/>
      <c r="U397" s="509"/>
      <c r="V397" s="509"/>
      <c r="W397" s="509"/>
      <c r="X397" s="509"/>
      <c r="Y397" s="509"/>
      <c r="Z397" s="510"/>
    </row>
    <row r="398" spans="2:26" ht="43.5" customHeight="1" x14ac:dyDescent="0.2">
      <c r="B398" s="211" t="s">
        <v>911</v>
      </c>
      <c r="C398" s="255" t="s">
        <v>746</v>
      </c>
      <c r="D398" s="256"/>
      <c r="E398" s="256"/>
      <c r="F398" s="256"/>
      <c r="G398" s="257"/>
      <c r="H398" s="232" t="s">
        <v>57</v>
      </c>
      <c r="I398" s="388" t="s">
        <v>747</v>
      </c>
      <c r="J398" s="389"/>
      <c r="K398" s="389"/>
      <c r="L398" s="389"/>
      <c r="M398" s="389"/>
      <c r="N398" s="389"/>
      <c r="O398" s="389"/>
      <c r="P398" s="390"/>
      <c r="Q398" s="15"/>
      <c r="R398" s="391"/>
      <c r="S398" s="392"/>
      <c r="T398" s="392"/>
      <c r="U398" s="392"/>
      <c r="V398" s="392"/>
      <c r="W398" s="392"/>
      <c r="X398" s="392"/>
      <c r="Y398" s="392"/>
      <c r="Z398" s="393"/>
    </row>
    <row r="399" spans="2:26" s="30" customFormat="1" ht="45" customHeight="1" x14ac:dyDescent="0.2">
      <c r="B399" s="211" t="s">
        <v>914</v>
      </c>
      <c r="C399" s="255" t="s">
        <v>749</v>
      </c>
      <c r="D399" s="256"/>
      <c r="E399" s="256"/>
      <c r="F399" s="256"/>
      <c r="G399" s="257"/>
      <c r="H399" s="232"/>
      <c r="I399" s="388" t="s">
        <v>2977</v>
      </c>
      <c r="J399" s="389"/>
      <c r="K399" s="389"/>
      <c r="L399" s="389"/>
      <c r="M399" s="389"/>
      <c r="N399" s="389"/>
      <c r="O399" s="389"/>
      <c r="P399" s="390"/>
      <c r="Q399" s="15"/>
      <c r="R399" s="391"/>
      <c r="S399" s="392"/>
      <c r="T399" s="392"/>
      <c r="U399" s="392"/>
      <c r="V399" s="392"/>
      <c r="W399" s="392"/>
      <c r="X399" s="392"/>
      <c r="Y399" s="392"/>
      <c r="Z399" s="393"/>
    </row>
    <row r="400" spans="2:26" ht="45" customHeight="1" x14ac:dyDescent="0.2">
      <c r="B400" s="211" t="s">
        <v>917</v>
      </c>
      <c r="C400" s="255" t="s">
        <v>750</v>
      </c>
      <c r="D400" s="256"/>
      <c r="E400" s="256"/>
      <c r="F400" s="256"/>
      <c r="G400" s="257"/>
      <c r="H400" s="232" t="s">
        <v>57</v>
      </c>
      <c r="I400" s="388" t="s">
        <v>751</v>
      </c>
      <c r="J400" s="389"/>
      <c r="K400" s="389"/>
      <c r="L400" s="389"/>
      <c r="M400" s="389"/>
      <c r="N400" s="389"/>
      <c r="O400" s="389"/>
      <c r="P400" s="390"/>
      <c r="Q400" s="15"/>
      <c r="R400" s="391"/>
      <c r="S400" s="392"/>
      <c r="T400" s="392"/>
      <c r="U400" s="392"/>
      <c r="V400" s="392"/>
      <c r="W400" s="392"/>
      <c r="X400" s="392"/>
      <c r="Y400" s="392"/>
      <c r="Z400" s="393"/>
    </row>
    <row r="401" spans="2:26" ht="31.5" customHeight="1" x14ac:dyDescent="0.2">
      <c r="B401" s="211" t="s">
        <v>2207</v>
      </c>
      <c r="C401" s="255" t="s">
        <v>752</v>
      </c>
      <c r="D401" s="256"/>
      <c r="E401" s="256"/>
      <c r="F401" s="256"/>
      <c r="G401" s="257"/>
      <c r="H401" s="232" t="s">
        <v>57</v>
      </c>
      <c r="I401" s="388" t="s">
        <v>753</v>
      </c>
      <c r="J401" s="389"/>
      <c r="K401" s="389"/>
      <c r="L401" s="389"/>
      <c r="M401" s="389"/>
      <c r="N401" s="389"/>
      <c r="O401" s="389"/>
      <c r="P401" s="390"/>
      <c r="Q401" s="245"/>
      <c r="R401" s="391"/>
      <c r="S401" s="392"/>
      <c r="T401" s="392"/>
      <c r="U401" s="392"/>
      <c r="V401" s="392"/>
      <c r="W401" s="392"/>
      <c r="X401" s="392"/>
      <c r="Y401" s="392"/>
      <c r="Z401" s="393"/>
    </row>
    <row r="402" spans="2:26" ht="25.5" customHeight="1" x14ac:dyDescent="0.2">
      <c r="B402" s="262" t="s">
        <v>92</v>
      </c>
      <c r="C402" s="263"/>
      <c r="D402" s="263"/>
      <c r="E402" s="263"/>
      <c r="F402" s="263"/>
      <c r="G402" s="263"/>
      <c r="H402" s="263"/>
      <c r="I402" s="263"/>
      <c r="J402" s="263"/>
      <c r="K402" s="263"/>
      <c r="L402" s="263"/>
      <c r="M402" s="263"/>
      <c r="N402" s="263"/>
      <c r="O402" s="263"/>
      <c r="P402" s="264"/>
      <c r="Q402" s="229">
        <f>COUNTIF(Q398:Q401,"N/A")</f>
        <v>0</v>
      </c>
      <c r="R402" s="361"/>
      <c r="S402" s="362"/>
      <c r="T402" s="362"/>
      <c r="U402" s="362"/>
      <c r="V402" s="362"/>
      <c r="W402" s="362"/>
      <c r="X402" s="362"/>
      <c r="Y402" s="362"/>
      <c r="Z402" s="363"/>
    </row>
    <row r="403" spans="2:26" ht="25.5" customHeight="1" x14ac:dyDescent="0.2">
      <c r="B403" s="266" t="s">
        <v>812</v>
      </c>
      <c r="C403" s="266"/>
      <c r="D403" s="266"/>
      <c r="E403" s="266"/>
      <c r="F403" s="266"/>
      <c r="G403" s="266"/>
      <c r="H403" s="266"/>
      <c r="I403" s="266"/>
      <c r="J403" s="266"/>
      <c r="K403" s="266"/>
      <c r="L403" s="266"/>
      <c r="M403" s="266"/>
      <c r="N403" s="266"/>
      <c r="O403" s="266"/>
      <c r="P403" s="266"/>
      <c r="Q403" s="246">
        <f>COUNTIFS(H398:H401,"M",Q398:Q401,"N/A")</f>
        <v>0</v>
      </c>
      <c r="R403" s="361"/>
      <c r="S403" s="362"/>
      <c r="T403" s="362"/>
      <c r="U403" s="362"/>
      <c r="V403" s="362"/>
      <c r="W403" s="362"/>
      <c r="X403" s="362"/>
      <c r="Y403" s="362"/>
      <c r="Z403" s="363"/>
    </row>
    <row r="404" spans="2:26" ht="25.5" customHeight="1" x14ac:dyDescent="0.2">
      <c r="B404" s="266" t="s">
        <v>813</v>
      </c>
      <c r="C404" s="266"/>
      <c r="D404" s="266"/>
      <c r="E404" s="266"/>
      <c r="F404" s="266"/>
      <c r="G404" s="266"/>
      <c r="H404" s="266"/>
      <c r="I404" s="266"/>
      <c r="J404" s="266"/>
      <c r="K404" s="266"/>
      <c r="L404" s="266"/>
      <c r="M404" s="266"/>
      <c r="N404" s="266"/>
      <c r="O404" s="266"/>
      <c r="P404" s="266"/>
      <c r="Q404" s="246">
        <f>COUNTIFS(H398:H401,"M",Q398:Q401,"1")</f>
        <v>0</v>
      </c>
      <c r="R404" s="361"/>
      <c r="S404" s="362"/>
      <c r="T404" s="362"/>
      <c r="U404" s="362"/>
      <c r="V404" s="362"/>
      <c r="W404" s="362"/>
      <c r="X404" s="362"/>
      <c r="Y404" s="362"/>
      <c r="Z404" s="363"/>
    </row>
    <row r="405" spans="2:26" ht="25.5" customHeight="1" x14ac:dyDescent="0.2">
      <c r="B405" s="262" t="s">
        <v>93</v>
      </c>
      <c r="C405" s="263"/>
      <c r="D405" s="263"/>
      <c r="E405" s="263"/>
      <c r="F405" s="263"/>
      <c r="G405" s="263"/>
      <c r="H405" s="263"/>
      <c r="I405" s="263"/>
      <c r="J405" s="263"/>
      <c r="K405" s="263"/>
      <c r="L405" s="263"/>
      <c r="M405" s="263"/>
      <c r="N405" s="263"/>
      <c r="O405" s="263"/>
      <c r="P405" s="263"/>
      <c r="Q405" s="201">
        <f>SUM(Q398:Q401)</f>
        <v>0</v>
      </c>
      <c r="R405" s="361"/>
      <c r="S405" s="362"/>
      <c r="T405" s="362"/>
      <c r="U405" s="362"/>
      <c r="V405" s="362"/>
      <c r="W405" s="362"/>
      <c r="X405" s="362"/>
      <c r="Y405" s="362"/>
      <c r="Z405" s="363"/>
    </row>
    <row r="406" spans="2:26" ht="19.5" customHeight="1" x14ac:dyDescent="0.2">
      <c r="B406" s="8" t="s">
        <v>2208</v>
      </c>
      <c r="C406" s="414" t="s">
        <v>398</v>
      </c>
      <c r="D406" s="415"/>
      <c r="E406" s="415"/>
      <c r="F406" s="415"/>
      <c r="G406" s="415"/>
      <c r="H406" s="415"/>
      <c r="I406" s="415"/>
      <c r="J406" s="415"/>
      <c r="K406" s="415"/>
      <c r="L406" s="415"/>
      <c r="M406" s="415"/>
      <c r="N406" s="415"/>
      <c r="O406" s="415"/>
      <c r="P406" s="416"/>
      <c r="Q406" s="200"/>
      <c r="R406" s="508"/>
      <c r="S406" s="509"/>
      <c r="T406" s="509"/>
      <c r="U406" s="509"/>
      <c r="V406" s="509"/>
      <c r="W406" s="509"/>
      <c r="X406" s="509"/>
      <c r="Y406" s="509"/>
      <c r="Z406" s="510"/>
    </row>
    <row r="407" spans="2:26" ht="63.75" customHeight="1" x14ac:dyDescent="0.2">
      <c r="B407" s="155"/>
      <c r="C407" s="428"/>
      <c r="D407" s="429"/>
      <c r="E407" s="429"/>
      <c r="F407" s="429"/>
      <c r="G407" s="430"/>
      <c r="H407" s="235"/>
      <c r="I407" s="434" t="s">
        <v>2828</v>
      </c>
      <c r="J407" s="435"/>
      <c r="K407" s="435"/>
      <c r="L407" s="435"/>
      <c r="M407" s="435"/>
      <c r="N407" s="435"/>
      <c r="O407" s="435"/>
      <c r="P407" s="436"/>
      <c r="Q407" s="244"/>
      <c r="R407" s="391"/>
      <c r="S407" s="392"/>
      <c r="T407" s="392"/>
      <c r="U407" s="392"/>
      <c r="V407" s="392"/>
      <c r="W407" s="392"/>
      <c r="X407" s="392"/>
      <c r="Y407" s="392"/>
      <c r="Z407" s="393"/>
    </row>
    <row r="408" spans="2:26" ht="45.75" customHeight="1" x14ac:dyDescent="0.2">
      <c r="B408" s="211" t="s">
        <v>2209</v>
      </c>
      <c r="C408" s="255" t="s">
        <v>754</v>
      </c>
      <c r="D408" s="256"/>
      <c r="E408" s="256"/>
      <c r="F408" s="256"/>
      <c r="G408" s="257"/>
      <c r="H408" s="232" t="s">
        <v>57</v>
      </c>
      <c r="I408" s="388" t="s">
        <v>2978</v>
      </c>
      <c r="J408" s="389"/>
      <c r="K408" s="389"/>
      <c r="L408" s="389"/>
      <c r="M408" s="389"/>
      <c r="N408" s="389"/>
      <c r="O408" s="389"/>
      <c r="P408" s="390"/>
      <c r="Q408" s="15"/>
      <c r="R408" s="391"/>
      <c r="S408" s="392"/>
      <c r="T408" s="392"/>
      <c r="U408" s="392"/>
      <c r="V408" s="392"/>
      <c r="W408" s="392"/>
      <c r="X408" s="392"/>
      <c r="Y408" s="392"/>
      <c r="Z408" s="393"/>
    </row>
    <row r="409" spans="2:26" ht="30" customHeight="1" x14ac:dyDescent="0.2">
      <c r="B409" s="211" t="s">
        <v>2210</v>
      </c>
      <c r="C409" s="255" t="s">
        <v>755</v>
      </c>
      <c r="D409" s="256"/>
      <c r="E409" s="256"/>
      <c r="F409" s="256"/>
      <c r="G409" s="257"/>
      <c r="H409" s="232" t="s">
        <v>57</v>
      </c>
      <c r="I409" s="555" t="s">
        <v>756</v>
      </c>
      <c r="J409" s="556"/>
      <c r="K409" s="556"/>
      <c r="L409" s="556"/>
      <c r="M409" s="556"/>
      <c r="N409" s="556"/>
      <c r="O409" s="556"/>
      <c r="P409" s="557"/>
      <c r="Q409" s="15"/>
      <c r="R409" s="391"/>
      <c r="S409" s="392"/>
      <c r="T409" s="392"/>
      <c r="U409" s="392"/>
      <c r="V409" s="392"/>
      <c r="W409" s="392"/>
      <c r="X409" s="392"/>
      <c r="Y409" s="392"/>
      <c r="Z409" s="393"/>
    </row>
    <row r="410" spans="2:26" ht="19.5" customHeight="1" x14ac:dyDescent="0.2">
      <c r="B410" s="211" t="s">
        <v>2211</v>
      </c>
      <c r="C410" s="409" t="s">
        <v>757</v>
      </c>
      <c r="D410" s="408"/>
      <c r="E410" s="408"/>
      <c r="F410" s="408"/>
      <c r="G410" s="410"/>
      <c r="H410" s="254" t="s">
        <v>57</v>
      </c>
      <c r="I410" s="388" t="s">
        <v>444</v>
      </c>
      <c r="J410" s="389"/>
      <c r="K410" s="389"/>
      <c r="L410" s="389"/>
      <c r="M410" s="389"/>
      <c r="N410" s="389"/>
      <c r="O410" s="389"/>
      <c r="P410" s="390"/>
      <c r="Q410" s="15"/>
      <c r="R410" s="391"/>
      <c r="S410" s="392"/>
      <c r="T410" s="392"/>
      <c r="U410" s="392"/>
      <c r="V410" s="392"/>
      <c r="W410" s="392"/>
      <c r="X410" s="392"/>
      <c r="Y410" s="392"/>
      <c r="Z410" s="393"/>
    </row>
    <row r="411" spans="2:26" ht="28.5" customHeight="1" x14ac:dyDescent="0.2">
      <c r="B411" s="211" t="s">
        <v>2212</v>
      </c>
      <c r="C411" s="255" t="s">
        <v>758</v>
      </c>
      <c r="D411" s="256"/>
      <c r="E411" s="256"/>
      <c r="F411" s="256"/>
      <c r="G411" s="257"/>
      <c r="H411" s="232" t="s">
        <v>57</v>
      </c>
      <c r="I411" s="388" t="s">
        <v>759</v>
      </c>
      <c r="J411" s="389"/>
      <c r="K411" s="389"/>
      <c r="L411" s="389"/>
      <c r="M411" s="389"/>
      <c r="N411" s="389"/>
      <c r="O411" s="389"/>
      <c r="P411" s="390"/>
      <c r="Q411" s="15"/>
      <c r="R411" s="391"/>
      <c r="S411" s="392"/>
      <c r="T411" s="392"/>
      <c r="U411" s="392"/>
      <c r="V411" s="392"/>
      <c r="W411" s="392"/>
      <c r="X411" s="392"/>
      <c r="Y411" s="392"/>
      <c r="Z411" s="393"/>
    </row>
    <row r="412" spans="2:26" ht="18.75" customHeight="1" x14ac:dyDescent="0.2">
      <c r="B412" s="211" t="s">
        <v>2213</v>
      </c>
      <c r="C412" s="255" t="s">
        <v>760</v>
      </c>
      <c r="D412" s="256"/>
      <c r="E412" s="256"/>
      <c r="F412" s="256"/>
      <c r="G412" s="257"/>
      <c r="H412" s="233" t="s">
        <v>57</v>
      </c>
      <c r="I412" s="388" t="s">
        <v>1925</v>
      </c>
      <c r="J412" s="389"/>
      <c r="K412" s="389"/>
      <c r="L412" s="389"/>
      <c r="M412" s="389"/>
      <c r="N412" s="389"/>
      <c r="O412" s="389"/>
      <c r="P412" s="390"/>
      <c r="Q412" s="15"/>
      <c r="R412" s="391"/>
      <c r="S412" s="392"/>
      <c r="T412" s="392"/>
      <c r="U412" s="392"/>
      <c r="V412" s="392"/>
      <c r="W412" s="392"/>
      <c r="X412" s="392"/>
      <c r="Y412" s="392"/>
      <c r="Z412" s="393"/>
    </row>
    <row r="413" spans="2:26" ht="29.25" customHeight="1" x14ac:dyDescent="0.2">
      <c r="B413" s="211" t="s">
        <v>2214</v>
      </c>
      <c r="C413" s="411" t="s">
        <v>761</v>
      </c>
      <c r="D413" s="412"/>
      <c r="E413" s="412"/>
      <c r="F413" s="412"/>
      <c r="G413" s="413"/>
      <c r="H413" s="190" t="s">
        <v>57</v>
      </c>
      <c r="I413" s="417" t="s">
        <v>762</v>
      </c>
      <c r="J413" s="418"/>
      <c r="K413" s="418"/>
      <c r="L413" s="418"/>
      <c r="M413" s="418"/>
      <c r="N413" s="418"/>
      <c r="O413" s="418"/>
      <c r="P413" s="419"/>
      <c r="Q413" s="15"/>
      <c r="R413" s="391"/>
      <c r="S413" s="392"/>
      <c r="T413" s="392"/>
      <c r="U413" s="392"/>
      <c r="V413" s="392"/>
      <c r="W413" s="392"/>
      <c r="X413" s="392"/>
      <c r="Y413" s="392"/>
      <c r="Z413" s="393"/>
    </row>
    <row r="414" spans="2:26" ht="19.5" customHeight="1" x14ac:dyDescent="0.2">
      <c r="B414" s="211" t="s">
        <v>2215</v>
      </c>
      <c r="C414" s="255" t="s">
        <v>763</v>
      </c>
      <c r="D414" s="256"/>
      <c r="E414" s="256"/>
      <c r="F414" s="256"/>
      <c r="G414" s="257"/>
      <c r="H414" s="232" t="s">
        <v>57</v>
      </c>
      <c r="I414" s="388" t="s">
        <v>764</v>
      </c>
      <c r="J414" s="389"/>
      <c r="K414" s="389"/>
      <c r="L414" s="389"/>
      <c r="M414" s="389"/>
      <c r="N414" s="389"/>
      <c r="O414" s="389"/>
      <c r="P414" s="390"/>
      <c r="Q414" s="15"/>
      <c r="R414" s="391"/>
      <c r="S414" s="392"/>
      <c r="T414" s="392"/>
      <c r="U414" s="392"/>
      <c r="V414" s="392"/>
      <c r="W414" s="392"/>
      <c r="X414" s="392"/>
      <c r="Y414" s="392"/>
      <c r="Z414" s="393"/>
    </row>
    <row r="415" spans="2:26" ht="19.5" customHeight="1" x14ac:dyDescent="0.2">
      <c r="B415" s="211" t="s">
        <v>2216</v>
      </c>
      <c r="C415" s="255" t="s">
        <v>765</v>
      </c>
      <c r="D415" s="256"/>
      <c r="E415" s="256"/>
      <c r="F415" s="256"/>
      <c r="G415" s="257"/>
      <c r="H415" s="232" t="s">
        <v>57</v>
      </c>
      <c r="I415" s="388" t="s">
        <v>766</v>
      </c>
      <c r="J415" s="389"/>
      <c r="K415" s="389"/>
      <c r="L415" s="389"/>
      <c r="M415" s="389"/>
      <c r="N415" s="389"/>
      <c r="O415" s="389"/>
      <c r="P415" s="390"/>
      <c r="Q415" s="15"/>
      <c r="R415" s="391"/>
      <c r="S415" s="392"/>
      <c r="T415" s="392"/>
      <c r="U415" s="392"/>
      <c r="V415" s="392"/>
      <c r="W415" s="392"/>
      <c r="X415" s="392"/>
      <c r="Y415" s="392"/>
      <c r="Z415" s="393"/>
    </row>
    <row r="416" spans="2:26" ht="48" customHeight="1" x14ac:dyDescent="0.2">
      <c r="B416" s="211" t="s">
        <v>2217</v>
      </c>
      <c r="C416" s="255" t="s">
        <v>2842</v>
      </c>
      <c r="D416" s="256"/>
      <c r="E416" s="256"/>
      <c r="F416" s="256"/>
      <c r="G416" s="257"/>
      <c r="H416" s="232" t="s">
        <v>57</v>
      </c>
      <c r="I416" s="388" t="s">
        <v>1926</v>
      </c>
      <c r="J416" s="389"/>
      <c r="K416" s="389"/>
      <c r="L416" s="389"/>
      <c r="M416" s="389"/>
      <c r="N416" s="389"/>
      <c r="O416" s="389"/>
      <c r="P416" s="390"/>
      <c r="Q416" s="15"/>
      <c r="R416" s="391"/>
      <c r="S416" s="392"/>
      <c r="T416" s="392"/>
      <c r="U416" s="392"/>
      <c r="V416" s="392"/>
      <c r="W416" s="392"/>
      <c r="X416" s="392"/>
      <c r="Y416" s="392"/>
      <c r="Z416" s="393"/>
    </row>
    <row r="417" spans="2:26" ht="19.5" customHeight="1" x14ac:dyDescent="0.2">
      <c r="B417" s="211" t="s">
        <v>2218</v>
      </c>
      <c r="C417" s="255" t="s">
        <v>767</v>
      </c>
      <c r="D417" s="256"/>
      <c r="E417" s="256"/>
      <c r="F417" s="256"/>
      <c r="G417" s="257"/>
      <c r="H417" s="232" t="s">
        <v>57</v>
      </c>
      <c r="I417" s="388" t="s">
        <v>768</v>
      </c>
      <c r="J417" s="389"/>
      <c r="K417" s="389"/>
      <c r="L417" s="389"/>
      <c r="M417" s="389"/>
      <c r="N417" s="389"/>
      <c r="O417" s="389"/>
      <c r="P417" s="390"/>
      <c r="Q417" s="245"/>
      <c r="R417" s="391"/>
      <c r="S417" s="392"/>
      <c r="T417" s="392"/>
      <c r="U417" s="392"/>
      <c r="V417" s="392"/>
      <c r="W417" s="392"/>
      <c r="X417" s="392"/>
      <c r="Y417" s="392"/>
      <c r="Z417" s="393"/>
    </row>
    <row r="418" spans="2:26" ht="25.5" customHeight="1" x14ac:dyDescent="0.2">
      <c r="B418" s="262" t="s">
        <v>92</v>
      </c>
      <c r="C418" s="263"/>
      <c r="D418" s="263"/>
      <c r="E418" s="263"/>
      <c r="F418" s="263"/>
      <c r="G418" s="263"/>
      <c r="H418" s="263"/>
      <c r="I418" s="263"/>
      <c r="J418" s="263"/>
      <c r="K418" s="263"/>
      <c r="L418" s="263"/>
      <c r="M418" s="263"/>
      <c r="N418" s="263"/>
      <c r="O418" s="263"/>
      <c r="P418" s="264"/>
      <c r="Q418" s="229">
        <f>COUNTIF(Q407:Q417,"N/A")</f>
        <v>0</v>
      </c>
      <c r="R418" s="361"/>
      <c r="S418" s="362"/>
      <c r="T418" s="362"/>
      <c r="U418" s="362"/>
      <c r="V418" s="362"/>
      <c r="W418" s="362"/>
      <c r="X418" s="362"/>
      <c r="Y418" s="362"/>
      <c r="Z418" s="363"/>
    </row>
    <row r="419" spans="2:26" ht="25.5" customHeight="1" x14ac:dyDescent="0.2">
      <c r="B419" s="266" t="s">
        <v>812</v>
      </c>
      <c r="C419" s="266"/>
      <c r="D419" s="266"/>
      <c r="E419" s="266"/>
      <c r="F419" s="266"/>
      <c r="G419" s="266"/>
      <c r="H419" s="266"/>
      <c r="I419" s="266"/>
      <c r="J419" s="266"/>
      <c r="K419" s="266"/>
      <c r="L419" s="266"/>
      <c r="M419" s="266"/>
      <c r="N419" s="266"/>
      <c r="O419" s="266"/>
      <c r="P419" s="266"/>
      <c r="Q419" s="246">
        <f>COUNTIFS(H407:H417,"M",Q407:Q417,"N/A")</f>
        <v>0</v>
      </c>
      <c r="R419" s="361"/>
      <c r="S419" s="362"/>
      <c r="T419" s="362"/>
      <c r="U419" s="362"/>
      <c r="V419" s="362"/>
      <c r="W419" s="362"/>
      <c r="X419" s="362"/>
      <c r="Y419" s="362"/>
      <c r="Z419" s="363"/>
    </row>
    <row r="420" spans="2:26" ht="25.5" customHeight="1" x14ac:dyDescent="0.2">
      <c r="B420" s="266" t="s">
        <v>813</v>
      </c>
      <c r="C420" s="266"/>
      <c r="D420" s="266"/>
      <c r="E420" s="266"/>
      <c r="F420" s="266"/>
      <c r="G420" s="266"/>
      <c r="H420" s="266"/>
      <c r="I420" s="266"/>
      <c r="J420" s="266"/>
      <c r="K420" s="266"/>
      <c r="L420" s="266"/>
      <c r="M420" s="266"/>
      <c r="N420" s="266"/>
      <c r="O420" s="266"/>
      <c r="P420" s="266"/>
      <c r="Q420" s="246">
        <f>COUNTIFS(H407:H417,"M",Q407:Q417,"1")</f>
        <v>0</v>
      </c>
      <c r="R420" s="361"/>
      <c r="S420" s="362"/>
      <c r="T420" s="362"/>
      <c r="U420" s="362"/>
      <c r="V420" s="362"/>
      <c r="W420" s="362"/>
      <c r="X420" s="362"/>
      <c r="Y420" s="362"/>
      <c r="Z420" s="363"/>
    </row>
    <row r="421" spans="2:26" ht="24.75" customHeight="1" x14ac:dyDescent="0.2">
      <c r="B421" s="262" t="s">
        <v>93</v>
      </c>
      <c r="C421" s="263"/>
      <c r="D421" s="263"/>
      <c r="E421" s="263"/>
      <c r="F421" s="263"/>
      <c r="G421" s="263"/>
      <c r="H421" s="263"/>
      <c r="I421" s="263"/>
      <c r="J421" s="263"/>
      <c r="K421" s="263"/>
      <c r="L421" s="263"/>
      <c r="M421" s="263"/>
      <c r="N421" s="263"/>
      <c r="O421" s="263"/>
      <c r="P421" s="263"/>
      <c r="Q421" s="201">
        <f>SUM(Q407:Q417)</f>
        <v>0</v>
      </c>
      <c r="R421" s="361"/>
      <c r="S421" s="362"/>
      <c r="T421" s="362"/>
      <c r="U421" s="362"/>
      <c r="V421" s="362"/>
      <c r="W421" s="362"/>
      <c r="X421" s="362"/>
      <c r="Y421" s="362"/>
      <c r="Z421" s="363"/>
    </row>
    <row r="422" spans="2:26" ht="19.5" customHeight="1" x14ac:dyDescent="0.2">
      <c r="B422" s="216" t="s">
        <v>2219</v>
      </c>
      <c r="C422" s="414" t="s">
        <v>769</v>
      </c>
      <c r="D422" s="415"/>
      <c r="E422" s="415"/>
      <c r="F422" s="415"/>
      <c r="G422" s="415"/>
      <c r="H422" s="415"/>
      <c r="I422" s="415"/>
      <c r="J422" s="415"/>
      <c r="K422" s="415"/>
      <c r="L422" s="415"/>
      <c r="M422" s="415"/>
      <c r="N422" s="415"/>
      <c r="O422" s="415"/>
      <c r="P422" s="416"/>
      <c r="Q422" s="200"/>
      <c r="R422" s="414"/>
      <c r="S422" s="415"/>
      <c r="T422" s="415"/>
      <c r="U422" s="415"/>
      <c r="V422" s="415"/>
      <c r="W422" s="415"/>
      <c r="X422" s="415"/>
      <c r="Y422" s="415"/>
      <c r="Z422" s="416"/>
    </row>
    <row r="423" spans="2:26" ht="46.5" customHeight="1" x14ac:dyDescent="0.2">
      <c r="B423" s="211"/>
      <c r="C423" s="438"/>
      <c r="D423" s="439"/>
      <c r="E423" s="439"/>
      <c r="F423" s="439"/>
      <c r="G423" s="440"/>
      <c r="H423" s="234"/>
      <c r="I423" s="388" t="s">
        <v>770</v>
      </c>
      <c r="J423" s="389"/>
      <c r="K423" s="389"/>
      <c r="L423" s="389"/>
      <c r="M423" s="389"/>
      <c r="N423" s="389"/>
      <c r="O423" s="389"/>
      <c r="P423" s="390"/>
      <c r="Q423" s="244"/>
      <c r="R423" s="391"/>
      <c r="S423" s="392"/>
      <c r="T423" s="392"/>
      <c r="U423" s="392"/>
      <c r="V423" s="392"/>
      <c r="W423" s="392"/>
      <c r="X423" s="392"/>
      <c r="Y423" s="392"/>
      <c r="Z423" s="393"/>
    </row>
    <row r="424" spans="2:26" ht="132" customHeight="1" x14ac:dyDescent="0.2">
      <c r="B424" s="211" t="s">
        <v>2220</v>
      </c>
      <c r="C424" s="255" t="s">
        <v>771</v>
      </c>
      <c r="D424" s="256"/>
      <c r="E424" s="256"/>
      <c r="F424" s="256"/>
      <c r="G424" s="257"/>
      <c r="H424" s="234"/>
      <c r="I424" s="255" t="s">
        <v>2804</v>
      </c>
      <c r="J424" s="256"/>
      <c r="K424" s="256"/>
      <c r="L424" s="256"/>
      <c r="M424" s="256"/>
      <c r="N424" s="256"/>
      <c r="O424" s="256"/>
      <c r="P424" s="257"/>
      <c r="Q424" s="244"/>
      <c r="R424" s="391"/>
      <c r="S424" s="392"/>
      <c r="T424" s="392"/>
      <c r="U424" s="392"/>
      <c r="V424" s="392"/>
      <c r="W424" s="392"/>
      <c r="X424" s="392"/>
      <c r="Y424" s="392"/>
      <c r="Z424" s="393"/>
    </row>
    <row r="425" spans="2:26" ht="19.5" customHeight="1" x14ac:dyDescent="0.2">
      <c r="B425" s="211" t="s">
        <v>55</v>
      </c>
      <c r="C425" s="411" t="s">
        <v>772</v>
      </c>
      <c r="D425" s="412"/>
      <c r="E425" s="412"/>
      <c r="F425" s="412"/>
      <c r="G425" s="413"/>
      <c r="H425" s="230"/>
      <c r="I425" s="388" t="s">
        <v>773</v>
      </c>
      <c r="J425" s="389"/>
      <c r="K425" s="389"/>
      <c r="L425" s="389"/>
      <c r="M425" s="389"/>
      <c r="N425" s="389"/>
      <c r="O425" s="389"/>
      <c r="P425" s="390"/>
      <c r="Q425" s="15"/>
      <c r="R425" s="391"/>
      <c r="S425" s="392"/>
      <c r="T425" s="392"/>
      <c r="U425" s="392"/>
      <c r="V425" s="392"/>
      <c r="W425" s="392"/>
      <c r="X425" s="392"/>
      <c r="Y425" s="392"/>
      <c r="Z425" s="393"/>
    </row>
    <row r="426" spans="2:26" ht="59.25" customHeight="1" x14ac:dyDescent="0.2">
      <c r="B426" s="211" t="s">
        <v>58</v>
      </c>
      <c r="C426" s="411" t="s">
        <v>774</v>
      </c>
      <c r="D426" s="412"/>
      <c r="E426" s="412"/>
      <c r="F426" s="412"/>
      <c r="G426" s="413"/>
      <c r="H426" s="190" t="s">
        <v>57</v>
      </c>
      <c r="I426" s="388" t="s">
        <v>2979</v>
      </c>
      <c r="J426" s="389"/>
      <c r="K426" s="389"/>
      <c r="L426" s="389"/>
      <c r="M426" s="389"/>
      <c r="N426" s="389"/>
      <c r="O426" s="389"/>
      <c r="P426" s="390"/>
      <c r="Q426" s="15"/>
      <c r="R426" s="391"/>
      <c r="S426" s="392"/>
      <c r="T426" s="392"/>
      <c r="U426" s="392"/>
      <c r="V426" s="392"/>
      <c r="W426" s="392"/>
      <c r="X426" s="392"/>
      <c r="Y426" s="392"/>
      <c r="Z426" s="393"/>
    </row>
    <row r="427" spans="2:26" ht="30.75" customHeight="1" x14ac:dyDescent="0.2">
      <c r="B427" s="211" t="s">
        <v>59</v>
      </c>
      <c r="C427" s="411" t="s">
        <v>775</v>
      </c>
      <c r="D427" s="412"/>
      <c r="E427" s="412"/>
      <c r="F427" s="412"/>
      <c r="G427" s="413"/>
      <c r="H427" s="190" t="s">
        <v>57</v>
      </c>
      <c r="I427" s="388" t="s">
        <v>776</v>
      </c>
      <c r="J427" s="389"/>
      <c r="K427" s="389"/>
      <c r="L427" s="389"/>
      <c r="M427" s="389"/>
      <c r="N427" s="389"/>
      <c r="O427" s="389"/>
      <c r="P427" s="390"/>
      <c r="Q427" s="15"/>
      <c r="R427" s="391"/>
      <c r="S427" s="392"/>
      <c r="T427" s="392"/>
      <c r="U427" s="392"/>
      <c r="V427" s="392"/>
      <c r="W427" s="392"/>
      <c r="X427" s="392"/>
      <c r="Y427" s="392"/>
      <c r="Z427" s="393"/>
    </row>
    <row r="428" spans="2:26" ht="30" customHeight="1" x14ac:dyDescent="0.2">
      <c r="B428" s="211" t="s">
        <v>61</v>
      </c>
      <c r="C428" s="411" t="s">
        <v>777</v>
      </c>
      <c r="D428" s="412"/>
      <c r="E428" s="412"/>
      <c r="F428" s="412"/>
      <c r="G428" s="413"/>
      <c r="H428" s="190"/>
      <c r="I428" s="388" t="s">
        <v>778</v>
      </c>
      <c r="J428" s="389"/>
      <c r="K428" s="389"/>
      <c r="L428" s="389"/>
      <c r="M428" s="389"/>
      <c r="N428" s="389"/>
      <c r="O428" s="389"/>
      <c r="P428" s="390"/>
      <c r="Q428" s="15"/>
      <c r="R428" s="391"/>
      <c r="S428" s="392"/>
      <c r="T428" s="392"/>
      <c r="U428" s="392"/>
      <c r="V428" s="392"/>
      <c r="W428" s="392"/>
      <c r="X428" s="392"/>
      <c r="Y428" s="392"/>
      <c r="Z428" s="393"/>
    </row>
    <row r="429" spans="2:26" ht="21" customHeight="1" x14ac:dyDescent="0.2">
      <c r="B429" s="211" t="s">
        <v>63</v>
      </c>
      <c r="C429" s="411" t="s">
        <v>779</v>
      </c>
      <c r="D429" s="412"/>
      <c r="E429" s="412"/>
      <c r="F429" s="412"/>
      <c r="G429" s="413"/>
      <c r="H429" s="190" t="s">
        <v>57</v>
      </c>
      <c r="I429" s="388" t="s">
        <v>780</v>
      </c>
      <c r="J429" s="389"/>
      <c r="K429" s="389"/>
      <c r="L429" s="389"/>
      <c r="M429" s="389"/>
      <c r="N429" s="389"/>
      <c r="O429" s="389"/>
      <c r="P429" s="390"/>
      <c r="Q429" s="15"/>
      <c r="R429" s="391"/>
      <c r="S429" s="392"/>
      <c r="T429" s="392"/>
      <c r="U429" s="392"/>
      <c r="V429" s="392"/>
      <c r="W429" s="392"/>
      <c r="X429" s="392"/>
      <c r="Y429" s="392"/>
      <c r="Z429" s="393"/>
    </row>
    <row r="430" spans="2:26" ht="34.5" customHeight="1" x14ac:dyDescent="0.2">
      <c r="B430" s="211" t="s">
        <v>65</v>
      </c>
      <c r="C430" s="411" t="s">
        <v>781</v>
      </c>
      <c r="D430" s="412"/>
      <c r="E430" s="412"/>
      <c r="F430" s="412"/>
      <c r="G430" s="413"/>
      <c r="H430" s="190"/>
      <c r="I430" s="388" t="s">
        <v>1927</v>
      </c>
      <c r="J430" s="389"/>
      <c r="K430" s="389"/>
      <c r="L430" s="389"/>
      <c r="M430" s="389"/>
      <c r="N430" s="389"/>
      <c r="O430" s="389"/>
      <c r="P430" s="390"/>
      <c r="Q430" s="15"/>
      <c r="R430" s="391"/>
      <c r="S430" s="392"/>
      <c r="T430" s="392"/>
      <c r="U430" s="392"/>
      <c r="V430" s="392"/>
      <c r="W430" s="392"/>
      <c r="X430" s="392"/>
      <c r="Y430" s="392"/>
      <c r="Z430" s="393"/>
    </row>
    <row r="431" spans="2:26" ht="19.5" customHeight="1" x14ac:dyDescent="0.2">
      <c r="B431" s="211" t="s">
        <v>68</v>
      </c>
      <c r="C431" s="411" t="s">
        <v>782</v>
      </c>
      <c r="D431" s="412"/>
      <c r="E431" s="412"/>
      <c r="F431" s="412"/>
      <c r="G431" s="413"/>
      <c r="H431" s="190"/>
      <c r="I431" s="388" t="s">
        <v>783</v>
      </c>
      <c r="J431" s="389"/>
      <c r="K431" s="389"/>
      <c r="L431" s="389"/>
      <c r="M431" s="389"/>
      <c r="N431" s="389"/>
      <c r="O431" s="389"/>
      <c r="P431" s="390"/>
      <c r="Q431" s="15"/>
      <c r="R431" s="391"/>
      <c r="S431" s="392"/>
      <c r="T431" s="392"/>
      <c r="U431" s="392"/>
      <c r="V431" s="392"/>
      <c r="W431" s="392"/>
      <c r="X431" s="392"/>
      <c r="Y431" s="392"/>
      <c r="Z431" s="393"/>
    </row>
    <row r="432" spans="2:26" ht="19.5" customHeight="1" x14ac:dyDescent="0.2">
      <c r="B432" s="211" t="s">
        <v>71</v>
      </c>
      <c r="C432" s="411" t="s">
        <v>784</v>
      </c>
      <c r="D432" s="412"/>
      <c r="E432" s="412"/>
      <c r="F432" s="412"/>
      <c r="G432" s="413"/>
      <c r="H432" s="190" t="s">
        <v>57</v>
      </c>
      <c r="I432" s="388" t="s">
        <v>785</v>
      </c>
      <c r="J432" s="389"/>
      <c r="K432" s="389"/>
      <c r="L432" s="389"/>
      <c r="M432" s="389"/>
      <c r="N432" s="389"/>
      <c r="O432" s="389"/>
      <c r="P432" s="390"/>
      <c r="Q432" s="15"/>
      <c r="R432" s="391"/>
      <c r="S432" s="392"/>
      <c r="T432" s="392"/>
      <c r="U432" s="392"/>
      <c r="V432" s="392"/>
      <c r="W432" s="392"/>
      <c r="X432" s="392"/>
      <c r="Y432" s="392"/>
      <c r="Z432" s="393"/>
    </row>
    <row r="433" spans="2:26" ht="18" customHeight="1" x14ac:dyDescent="0.2">
      <c r="B433" s="211" t="s">
        <v>74</v>
      </c>
      <c r="C433" s="411" t="s">
        <v>786</v>
      </c>
      <c r="D433" s="412"/>
      <c r="E433" s="412"/>
      <c r="F433" s="412"/>
      <c r="G433" s="413"/>
      <c r="H433" s="190"/>
      <c r="I433" s="388" t="s">
        <v>787</v>
      </c>
      <c r="J433" s="389"/>
      <c r="K433" s="389"/>
      <c r="L433" s="389"/>
      <c r="M433" s="389"/>
      <c r="N433" s="389"/>
      <c r="O433" s="389"/>
      <c r="P433" s="390"/>
      <c r="Q433" s="15"/>
      <c r="R433" s="391"/>
      <c r="S433" s="392"/>
      <c r="T433" s="392"/>
      <c r="U433" s="392"/>
      <c r="V433" s="392"/>
      <c r="W433" s="392"/>
      <c r="X433" s="392"/>
      <c r="Y433" s="392"/>
      <c r="Z433" s="393"/>
    </row>
    <row r="434" spans="2:26" ht="29.25" customHeight="1" x14ac:dyDescent="0.2">
      <c r="B434" s="211" t="s">
        <v>76</v>
      </c>
      <c r="C434" s="411" t="s">
        <v>788</v>
      </c>
      <c r="D434" s="412"/>
      <c r="E434" s="412"/>
      <c r="F434" s="412"/>
      <c r="G434" s="413"/>
      <c r="H434" s="190"/>
      <c r="I434" s="255" t="s">
        <v>789</v>
      </c>
      <c r="J434" s="256"/>
      <c r="K434" s="256"/>
      <c r="L434" s="256"/>
      <c r="M434" s="256"/>
      <c r="N434" s="256"/>
      <c r="O434" s="256"/>
      <c r="P434" s="257"/>
      <c r="Q434" s="15"/>
      <c r="R434" s="391"/>
      <c r="S434" s="392"/>
      <c r="T434" s="392"/>
      <c r="U434" s="392"/>
      <c r="V434" s="392"/>
      <c r="W434" s="392"/>
      <c r="X434" s="392"/>
      <c r="Y434" s="392"/>
      <c r="Z434" s="393"/>
    </row>
    <row r="435" spans="2:26" ht="19.5" customHeight="1" x14ac:dyDescent="0.2">
      <c r="B435" s="211" t="s">
        <v>79</v>
      </c>
      <c r="C435" s="411" t="s">
        <v>790</v>
      </c>
      <c r="D435" s="412"/>
      <c r="E435" s="412"/>
      <c r="F435" s="412"/>
      <c r="G435" s="413"/>
      <c r="H435" s="190"/>
      <c r="I435" s="388" t="s">
        <v>2980</v>
      </c>
      <c r="J435" s="389"/>
      <c r="K435" s="389"/>
      <c r="L435" s="389"/>
      <c r="M435" s="389"/>
      <c r="N435" s="389"/>
      <c r="O435" s="389"/>
      <c r="P435" s="390"/>
      <c r="Q435" s="15"/>
      <c r="R435" s="391"/>
      <c r="S435" s="392"/>
      <c r="T435" s="392"/>
      <c r="U435" s="392"/>
      <c r="V435" s="392"/>
      <c r="W435" s="392"/>
      <c r="X435" s="392"/>
      <c r="Y435" s="392"/>
      <c r="Z435" s="393"/>
    </row>
    <row r="436" spans="2:26" ht="19.5" customHeight="1" x14ac:dyDescent="0.2">
      <c r="B436" s="211" t="s">
        <v>82</v>
      </c>
      <c r="C436" s="411" t="s">
        <v>791</v>
      </c>
      <c r="D436" s="412"/>
      <c r="E436" s="412"/>
      <c r="F436" s="412"/>
      <c r="G436" s="413"/>
      <c r="H436" s="190" t="s">
        <v>57</v>
      </c>
      <c r="I436" s="388" t="s">
        <v>792</v>
      </c>
      <c r="J436" s="389"/>
      <c r="K436" s="389"/>
      <c r="L436" s="389"/>
      <c r="M436" s="389"/>
      <c r="N436" s="389"/>
      <c r="O436" s="389"/>
      <c r="P436" s="390"/>
      <c r="Q436" s="15"/>
      <c r="R436" s="391"/>
      <c r="S436" s="392"/>
      <c r="T436" s="392"/>
      <c r="U436" s="392"/>
      <c r="V436" s="392"/>
      <c r="W436" s="392"/>
      <c r="X436" s="392"/>
      <c r="Y436" s="392"/>
      <c r="Z436" s="393"/>
    </row>
    <row r="437" spans="2:26" ht="45" customHeight="1" x14ac:dyDescent="0.2">
      <c r="B437" s="211" t="s">
        <v>85</v>
      </c>
      <c r="C437" s="411" t="s">
        <v>793</v>
      </c>
      <c r="D437" s="412"/>
      <c r="E437" s="412"/>
      <c r="F437" s="412"/>
      <c r="G437" s="413"/>
      <c r="H437" s="190"/>
      <c r="I437" s="388" t="s">
        <v>3407</v>
      </c>
      <c r="J437" s="389"/>
      <c r="K437" s="389"/>
      <c r="L437" s="389"/>
      <c r="M437" s="389"/>
      <c r="N437" s="389"/>
      <c r="O437" s="389"/>
      <c r="P437" s="390"/>
      <c r="Q437" s="15"/>
      <c r="R437" s="391"/>
      <c r="S437" s="392"/>
      <c r="T437" s="392"/>
      <c r="U437" s="392"/>
      <c r="V437" s="392"/>
      <c r="W437" s="392"/>
      <c r="X437" s="392"/>
      <c r="Y437" s="392"/>
      <c r="Z437" s="393"/>
    </row>
    <row r="438" spans="2:26" ht="19.5" customHeight="1" x14ac:dyDescent="0.2">
      <c r="B438" s="211" t="s">
        <v>2221</v>
      </c>
      <c r="C438" s="255" t="s">
        <v>794</v>
      </c>
      <c r="D438" s="256"/>
      <c r="E438" s="256"/>
      <c r="F438" s="256"/>
      <c r="G438" s="257"/>
      <c r="H438" s="43"/>
      <c r="I438" s="388" t="s">
        <v>444</v>
      </c>
      <c r="J438" s="389"/>
      <c r="K438" s="389"/>
      <c r="L438" s="389"/>
      <c r="M438" s="389"/>
      <c r="N438" s="389"/>
      <c r="O438" s="389"/>
      <c r="P438" s="390"/>
      <c r="Q438" s="244"/>
      <c r="R438" s="391"/>
      <c r="S438" s="392"/>
      <c r="T438" s="392"/>
      <c r="U438" s="392"/>
      <c r="V438" s="392"/>
      <c r="W438" s="392"/>
      <c r="X438" s="392"/>
      <c r="Y438" s="392"/>
      <c r="Z438" s="393"/>
    </row>
    <row r="439" spans="2:26" ht="33" customHeight="1" x14ac:dyDescent="0.2">
      <c r="B439" s="211" t="s">
        <v>55</v>
      </c>
      <c r="C439" s="411" t="s">
        <v>795</v>
      </c>
      <c r="D439" s="412"/>
      <c r="E439" s="412"/>
      <c r="F439" s="412"/>
      <c r="G439" s="413"/>
      <c r="H439" s="190" t="s">
        <v>57</v>
      </c>
      <c r="I439" s="388" t="s">
        <v>796</v>
      </c>
      <c r="J439" s="389"/>
      <c r="K439" s="389"/>
      <c r="L439" s="389"/>
      <c r="M439" s="389"/>
      <c r="N439" s="389"/>
      <c r="O439" s="389"/>
      <c r="P439" s="390"/>
      <c r="Q439" s="15"/>
      <c r="R439" s="391"/>
      <c r="S439" s="392"/>
      <c r="T439" s="392"/>
      <c r="U439" s="392"/>
      <c r="V439" s="392"/>
      <c r="W439" s="392"/>
      <c r="X439" s="392"/>
      <c r="Y439" s="392"/>
      <c r="Z439" s="393"/>
    </row>
    <row r="440" spans="2:26" ht="32.25" customHeight="1" x14ac:dyDescent="0.2">
      <c r="B440" s="211" t="s">
        <v>58</v>
      </c>
      <c r="C440" s="411" t="s">
        <v>660</v>
      </c>
      <c r="D440" s="412"/>
      <c r="E440" s="412"/>
      <c r="F440" s="412"/>
      <c r="G440" s="413"/>
      <c r="H440" s="190" t="s">
        <v>57</v>
      </c>
      <c r="I440" s="388" t="s">
        <v>797</v>
      </c>
      <c r="J440" s="389"/>
      <c r="K440" s="389"/>
      <c r="L440" s="389"/>
      <c r="M440" s="389"/>
      <c r="N440" s="389"/>
      <c r="O440" s="389"/>
      <c r="P440" s="390"/>
      <c r="Q440" s="15"/>
      <c r="R440" s="391"/>
      <c r="S440" s="392"/>
      <c r="T440" s="392"/>
      <c r="U440" s="392"/>
      <c r="V440" s="392"/>
      <c r="W440" s="392"/>
      <c r="X440" s="392"/>
      <c r="Y440" s="392"/>
      <c r="Z440" s="393"/>
    </row>
    <row r="441" spans="2:26" ht="19.5" customHeight="1" x14ac:dyDescent="0.2">
      <c r="B441" s="211" t="s">
        <v>59</v>
      </c>
      <c r="C441" s="411" t="s">
        <v>798</v>
      </c>
      <c r="D441" s="412"/>
      <c r="E441" s="412"/>
      <c r="F441" s="412"/>
      <c r="G441" s="413"/>
      <c r="H441" s="190" t="s">
        <v>57</v>
      </c>
      <c r="I441" s="388" t="s">
        <v>1928</v>
      </c>
      <c r="J441" s="389"/>
      <c r="K441" s="389"/>
      <c r="L441" s="389"/>
      <c r="M441" s="389"/>
      <c r="N441" s="389"/>
      <c r="O441" s="389"/>
      <c r="P441" s="390"/>
      <c r="Q441" s="15"/>
      <c r="R441" s="391"/>
      <c r="S441" s="392"/>
      <c r="T441" s="392"/>
      <c r="U441" s="392"/>
      <c r="V441" s="392"/>
      <c r="W441" s="392"/>
      <c r="X441" s="392"/>
      <c r="Y441" s="392"/>
      <c r="Z441" s="393"/>
    </row>
    <row r="442" spans="2:26" ht="19.5" customHeight="1" x14ac:dyDescent="0.2">
      <c r="B442" s="211" t="s">
        <v>61</v>
      </c>
      <c r="C442" s="411" t="s">
        <v>799</v>
      </c>
      <c r="D442" s="412"/>
      <c r="E442" s="412"/>
      <c r="F442" s="412"/>
      <c r="G442" s="413"/>
      <c r="H442" s="190"/>
      <c r="I442" s="388" t="s">
        <v>800</v>
      </c>
      <c r="J442" s="389"/>
      <c r="K442" s="389"/>
      <c r="L442" s="389"/>
      <c r="M442" s="389"/>
      <c r="N442" s="389"/>
      <c r="O442" s="389"/>
      <c r="P442" s="390"/>
      <c r="Q442" s="15"/>
      <c r="R442" s="391"/>
      <c r="S442" s="392"/>
      <c r="T442" s="392"/>
      <c r="U442" s="392"/>
      <c r="V442" s="392"/>
      <c r="W442" s="392"/>
      <c r="X442" s="392"/>
      <c r="Y442" s="392"/>
      <c r="Z442" s="393"/>
    </row>
    <row r="443" spans="2:26" ht="30" customHeight="1" x14ac:dyDescent="0.2">
      <c r="B443" s="211" t="s">
        <v>63</v>
      </c>
      <c r="C443" s="411" t="s">
        <v>801</v>
      </c>
      <c r="D443" s="412"/>
      <c r="E443" s="412"/>
      <c r="F443" s="412"/>
      <c r="G443" s="413"/>
      <c r="H443" s="190" t="s">
        <v>57</v>
      </c>
      <c r="I443" s="388" t="s">
        <v>1929</v>
      </c>
      <c r="J443" s="389"/>
      <c r="K443" s="389"/>
      <c r="L443" s="389"/>
      <c r="M443" s="389"/>
      <c r="N443" s="389"/>
      <c r="O443" s="389"/>
      <c r="P443" s="390"/>
      <c r="Q443" s="15"/>
      <c r="R443" s="391"/>
      <c r="S443" s="392"/>
      <c r="T443" s="392"/>
      <c r="U443" s="392"/>
      <c r="V443" s="392"/>
      <c r="W443" s="392"/>
      <c r="X443" s="392"/>
      <c r="Y443" s="392"/>
      <c r="Z443" s="393"/>
    </row>
    <row r="444" spans="2:26" ht="19.5" customHeight="1" x14ac:dyDescent="0.2">
      <c r="B444" s="211" t="s">
        <v>65</v>
      </c>
      <c r="C444" s="411" t="s">
        <v>802</v>
      </c>
      <c r="D444" s="412"/>
      <c r="E444" s="412"/>
      <c r="F444" s="412"/>
      <c r="G444" s="413"/>
      <c r="H444" s="190" t="s">
        <v>57</v>
      </c>
      <c r="I444" s="388" t="s">
        <v>800</v>
      </c>
      <c r="J444" s="389"/>
      <c r="K444" s="389"/>
      <c r="L444" s="389"/>
      <c r="M444" s="389"/>
      <c r="N444" s="389"/>
      <c r="O444" s="389"/>
      <c r="P444" s="390"/>
      <c r="Q444" s="15"/>
      <c r="R444" s="391"/>
      <c r="S444" s="392"/>
      <c r="T444" s="392"/>
      <c r="U444" s="392"/>
      <c r="V444" s="392"/>
      <c r="W444" s="392"/>
      <c r="X444" s="392"/>
      <c r="Y444" s="392"/>
      <c r="Z444" s="393"/>
    </row>
    <row r="445" spans="2:26" ht="19.5" customHeight="1" x14ac:dyDescent="0.2">
      <c r="B445" s="211" t="s">
        <v>68</v>
      </c>
      <c r="C445" s="411" t="s">
        <v>803</v>
      </c>
      <c r="D445" s="412"/>
      <c r="E445" s="412"/>
      <c r="F445" s="412"/>
      <c r="G445" s="413"/>
      <c r="H445" s="190" t="s">
        <v>57</v>
      </c>
      <c r="I445" s="388" t="s">
        <v>800</v>
      </c>
      <c r="J445" s="389"/>
      <c r="K445" s="389"/>
      <c r="L445" s="389"/>
      <c r="M445" s="389"/>
      <c r="N445" s="389"/>
      <c r="O445" s="389"/>
      <c r="P445" s="390"/>
      <c r="Q445" s="15"/>
      <c r="R445" s="391"/>
      <c r="S445" s="392"/>
      <c r="T445" s="392"/>
      <c r="U445" s="392"/>
      <c r="V445" s="392"/>
      <c r="W445" s="392"/>
      <c r="X445" s="392"/>
      <c r="Y445" s="392"/>
      <c r="Z445" s="393"/>
    </row>
    <row r="446" spans="2:26" ht="48" customHeight="1" x14ac:dyDescent="0.2">
      <c r="B446" s="211" t="s">
        <v>71</v>
      </c>
      <c r="C446" s="411" t="s">
        <v>2829</v>
      </c>
      <c r="D446" s="412"/>
      <c r="E446" s="412"/>
      <c r="F446" s="412"/>
      <c r="G446" s="413"/>
      <c r="H446" s="190" t="s">
        <v>57</v>
      </c>
      <c r="I446" s="388" t="s">
        <v>804</v>
      </c>
      <c r="J446" s="389"/>
      <c r="K446" s="389"/>
      <c r="L446" s="389"/>
      <c r="M446" s="389"/>
      <c r="N446" s="389"/>
      <c r="O446" s="389"/>
      <c r="P446" s="390"/>
      <c r="Q446" s="15"/>
      <c r="R446" s="391"/>
      <c r="S446" s="392"/>
      <c r="T446" s="392"/>
      <c r="U446" s="392"/>
      <c r="V446" s="392"/>
      <c r="W446" s="392"/>
      <c r="X446" s="392"/>
      <c r="Y446" s="392"/>
      <c r="Z446" s="393"/>
    </row>
    <row r="447" spans="2:26" ht="19.5" customHeight="1" x14ac:dyDescent="0.2">
      <c r="B447" s="211" t="s">
        <v>74</v>
      </c>
      <c r="C447" s="411" t="s">
        <v>2830</v>
      </c>
      <c r="D447" s="412"/>
      <c r="E447" s="412"/>
      <c r="F447" s="412"/>
      <c r="G447" s="413"/>
      <c r="H447" s="190" t="s">
        <v>57</v>
      </c>
      <c r="I447" s="388" t="s">
        <v>805</v>
      </c>
      <c r="J447" s="389"/>
      <c r="K447" s="389"/>
      <c r="L447" s="389"/>
      <c r="M447" s="389"/>
      <c r="N447" s="389"/>
      <c r="O447" s="389"/>
      <c r="P447" s="390"/>
      <c r="Q447" s="15"/>
      <c r="R447" s="391"/>
      <c r="S447" s="392"/>
      <c r="T447" s="392"/>
      <c r="U447" s="392"/>
      <c r="V447" s="392"/>
      <c r="W447" s="392"/>
      <c r="X447" s="392"/>
      <c r="Y447" s="392"/>
      <c r="Z447" s="393"/>
    </row>
    <row r="448" spans="2:26" ht="45" customHeight="1" x14ac:dyDescent="0.2">
      <c r="B448" s="211" t="s">
        <v>76</v>
      </c>
      <c r="C448" s="411" t="s">
        <v>806</v>
      </c>
      <c r="D448" s="412"/>
      <c r="E448" s="412"/>
      <c r="F448" s="412"/>
      <c r="G448" s="413"/>
      <c r="H448" s="190" t="s">
        <v>57</v>
      </c>
      <c r="I448" s="255" t="s">
        <v>807</v>
      </c>
      <c r="J448" s="256"/>
      <c r="K448" s="256"/>
      <c r="L448" s="256"/>
      <c r="M448" s="256"/>
      <c r="N448" s="256"/>
      <c r="O448" s="256"/>
      <c r="P448" s="257"/>
      <c r="Q448" s="15"/>
      <c r="R448" s="391"/>
      <c r="S448" s="392"/>
      <c r="T448" s="392"/>
      <c r="U448" s="392"/>
      <c r="V448" s="392"/>
      <c r="W448" s="392"/>
      <c r="X448" s="392"/>
      <c r="Y448" s="392"/>
      <c r="Z448" s="393"/>
    </row>
    <row r="449" spans="2:26" ht="25.5" customHeight="1" x14ac:dyDescent="0.2">
      <c r="B449" s="262" t="s">
        <v>92</v>
      </c>
      <c r="C449" s="263"/>
      <c r="D449" s="263"/>
      <c r="E449" s="263"/>
      <c r="F449" s="263"/>
      <c r="G449" s="263"/>
      <c r="H449" s="263"/>
      <c r="I449" s="263"/>
      <c r="J449" s="263"/>
      <c r="K449" s="263"/>
      <c r="L449" s="263"/>
      <c r="M449" s="263"/>
      <c r="N449" s="263"/>
      <c r="O449" s="263"/>
      <c r="P449" s="264"/>
      <c r="Q449" s="229">
        <f>COUNTIF(Q423:Q448,"N/A")</f>
        <v>0</v>
      </c>
      <c r="R449" s="361"/>
      <c r="S449" s="362"/>
      <c r="T449" s="362"/>
      <c r="U449" s="362"/>
      <c r="V449" s="362"/>
      <c r="W449" s="362"/>
      <c r="X449" s="362"/>
      <c r="Y449" s="362"/>
      <c r="Z449" s="363"/>
    </row>
    <row r="450" spans="2:26" ht="25.5" customHeight="1" x14ac:dyDescent="0.2">
      <c r="B450" s="266" t="s">
        <v>812</v>
      </c>
      <c r="C450" s="266"/>
      <c r="D450" s="266"/>
      <c r="E450" s="266"/>
      <c r="F450" s="266"/>
      <c r="G450" s="266"/>
      <c r="H450" s="266"/>
      <c r="I450" s="266"/>
      <c r="J450" s="266"/>
      <c r="K450" s="266"/>
      <c r="L450" s="266"/>
      <c r="M450" s="266"/>
      <c r="N450" s="266"/>
      <c r="O450" s="266"/>
      <c r="P450" s="266"/>
      <c r="Q450" s="246">
        <f>COUNTIFS(H423:H448,"M",Q423:Q448,"N/A")</f>
        <v>0</v>
      </c>
      <c r="R450" s="361"/>
      <c r="S450" s="362"/>
      <c r="T450" s="362"/>
      <c r="U450" s="362"/>
      <c r="V450" s="362"/>
      <c r="W450" s="362"/>
      <c r="X450" s="362"/>
      <c r="Y450" s="362"/>
      <c r="Z450" s="363"/>
    </row>
    <row r="451" spans="2:26" ht="25.5" customHeight="1" x14ac:dyDescent="0.2">
      <c r="B451" s="266" t="s">
        <v>813</v>
      </c>
      <c r="C451" s="266"/>
      <c r="D451" s="266"/>
      <c r="E451" s="266"/>
      <c r="F451" s="266"/>
      <c r="G451" s="266"/>
      <c r="H451" s="266"/>
      <c r="I451" s="266"/>
      <c r="J451" s="266"/>
      <c r="K451" s="266"/>
      <c r="L451" s="266"/>
      <c r="M451" s="266"/>
      <c r="N451" s="266"/>
      <c r="O451" s="266"/>
      <c r="P451" s="266"/>
      <c r="Q451" s="246">
        <f>COUNTIFS(H423:H448,"M",Q423:Q448,"1")</f>
        <v>0</v>
      </c>
      <c r="R451" s="361"/>
      <c r="S451" s="362"/>
      <c r="T451" s="362"/>
      <c r="U451" s="362"/>
      <c r="V451" s="362"/>
      <c r="W451" s="362"/>
      <c r="X451" s="362"/>
      <c r="Y451" s="362"/>
      <c r="Z451" s="363"/>
    </row>
    <row r="452" spans="2:26" ht="26.25" customHeight="1" thickBot="1" x14ac:dyDescent="0.25">
      <c r="B452" s="500" t="s">
        <v>93</v>
      </c>
      <c r="C452" s="501"/>
      <c r="D452" s="501"/>
      <c r="E452" s="501"/>
      <c r="F452" s="501"/>
      <c r="G452" s="501"/>
      <c r="H452" s="501"/>
      <c r="I452" s="501"/>
      <c r="J452" s="501"/>
      <c r="K452" s="501"/>
      <c r="L452" s="501"/>
      <c r="M452" s="501"/>
      <c r="N452" s="501"/>
      <c r="O452" s="501"/>
      <c r="P452" s="501"/>
      <c r="Q452" s="41">
        <f>SUM(Q423:Q448)</f>
        <v>0</v>
      </c>
      <c r="R452" s="361"/>
      <c r="S452" s="362"/>
      <c r="T452" s="362"/>
      <c r="U452" s="362"/>
      <c r="V452" s="362"/>
      <c r="W452" s="362"/>
      <c r="X452" s="362"/>
      <c r="Y452" s="362"/>
      <c r="Z452" s="363"/>
    </row>
  </sheetData>
  <protectedRanges>
    <protectedRange sqref="Q423:Q448" name="Scores23"/>
    <protectedRange sqref="Q407:Q417" name="Scores22"/>
    <protectedRange sqref="Q398:Q401" name="Scores21"/>
    <protectedRange sqref="Q373:Q392" name="Scores20"/>
    <protectedRange sqref="Q354:Q367" name="Scores19"/>
    <protectedRange sqref="Q337:Q347" name="Scores18"/>
    <protectedRange sqref="Q329:Q331" name="Scores17"/>
    <protectedRange sqref="Q310:Q322" name="Scores16"/>
    <protectedRange sqref="Q263:Q304" name="Scores15"/>
    <protectedRange sqref="Q256" name="Scores14"/>
    <protectedRange sqref="Q238:Q250" name="Scores13"/>
    <protectedRange sqref="Q220:Q230" name="Scores12"/>
    <protectedRange sqref="Q199:Q214" name="Scores11"/>
    <protectedRange sqref="Q184:Q192" name="Scores10"/>
    <protectedRange sqref="Q167:Q177" name="Scores9"/>
    <protectedRange sqref="Q149:Q161" name="Scores8"/>
    <protectedRange sqref="Q140:Q143" name="Scores7"/>
    <protectedRange sqref="Q123:Q134" name="Scores6"/>
    <protectedRange sqref="Q116:Q117" name="Scores5"/>
    <protectedRange sqref="Q87:Q110" name="Scores4"/>
    <protectedRange sqref="Q72:Q81" name="Scores3"/>
    <protectedRange sqref="Q64:Q66" name="Scores2"/>
    <protectedRange sqref="Q56:Q57" name="Scores1"/>
    <protectedRange sqref="R53:Z452" name="Comments"/>
  </protectedRanges>
  <mergeCells count="1290">
    <mergeCell ref="B451:P451"/>
    <mergeCell ref="R451:Z451"/>
    <mergeCell ref="B452:P452"/>
    <mergeCell ref="R452:Z452"/>
    <mergeCell ref="C448:G448"/>
    <mergeCell ref="I448:P448"/>
    <mergeCell ref="R448:Z448"/>
    <mergeCell ref="B449:P449"/>
    <mergeCell ref="R449:Z449"/>
    <mergeCell ref="B450:P450"/>
    <mergeCell ref="R450:Z450"/>
    <mergeCell ref="C446:G446"/>
    <mergeCell ref="I446:P446"/>
    <mergeCell ref="R446:Z446"/>
    <mergeCell ref="C447:G447"/>
    <mergeCell ref="I447:P447"/>
    <mergeCell ref="R447:Z447"/>
    <mergeCell ref="C444:G444"/>
    <mergeCell ref="I444:P444"/>
    <mergeCell ref="R444:Z444"/>
    <mergeCell ref="C445:G445"/>
    <mergeCell ref="I445:P445"/>
    <mergeCell ref="R445:Z445"/>
    <mergeCell ref="C442:G442"/>
    <mergeCell ref="I442:P442"/>
    <mergeCell ref="R442:Z442"/>
    <mergeCell ref="C443:G443"/>
    <mergeCell ref="I443:P443"/>
    <mergeCell ref="R443:Z443"/>
    <mergeCell ref="C440:G440"/>
    <mergeCell ref="I440:P440"/>
    <mergeCell ref="R440:Z440"/>
    <mergeCell ref="C441:G441"/>
    <mergeCell ref="I441:P441"/>
    <mergeCell ref="R441:Z441"/>
    <mergeCell ref="C438:G438"/>
    <mergeCell ref="I438:P438"/>
    <mergeCell ref="R438:Z438"/>
    <mergeCell ref="C439:G439"/>
    <mergeCell ref="I439:P439"/>
    <mergeCell ref="R439:Z439"/>
    <mergeCell ref="C436:G436"/>
    <mergeCell ref="I436:P436"/>
    <mergeCell ref="R436:Z436"/>
    <mergeCell ref="C437:G437"/>
    <mergeCell ref="I437:P437"/>
    <mergeCell ref="R437:Z437"/>
    <mergeCell ref="C434:G434"/>
    <mergeCell ref="I434:P434"/>
    <mergeCell ref="R434:Z434"/>
    <mergeCell ref="C435:G435"/>
    <mergeCell ref="I435:P435"/>
    <mergeCell ref="R435:Z435"/>
    <mergeCell ref="C432:G432"/>
    <mergeCell ref="I432:P432"/>
    <mergeCell ref="R432:Z432"/>
    <mergeCell ref="C433:G433"/>
    <mergeCell ref="I433:P433"/>
    <mergeCell ref="R433:Z433"/>
    <mergeCell ref="C430:G430"/>
    <mergeCell ref="I430:P430"/>
    <mergeCell ref="R430:Z430"/>
    <mergeCell ref="C431:G431"/>
    <mergeCell ref="I431:P431"/>
    <mergeCell ref="R431:Z431"/>
    <mergeCell ref="C428:G428"/>
    <mergeCell ref="I428:P428"/>
    <mergeCell ref="R428:Z428"/>
    <mergeCell ref="C429:G429"/>
    <mergeCell ref="I429:P429"/>
    <mergeCell ref="R429:Z429"/>
    <mergeCell ref="C426:G426"/>
    <mergeCell ref="I426:P426"/>
    <mergeCell ref="R426:Z426"/>
    <mergeCell ref="C427:G427"/>
    <mergeCell ref="I427:P427"/>
    <mergeCell ref="R427:Z427"/>
    <mergeCell ref="C424:G424"/>
    <mergeCell ref="I424:P424"/>
    <mergeCell ref="R424:Z424"/>
    <mergeCell ref="C425:G425"/>
    <mergeCell ref="I425:P425"/>
    <mergeCell ref="R425:Z425"/>
    <mergeCell ref="B421:P421"/>
    <mergeCell ref="R421:Z421"/>
    <mergeCell ref="C422:P422"/>
    <mergeCell ref="R422:Z422"/>
    <mergeCell ref="C423:G423"/>
    <mergeCell ref="I423:P423"/>
    <mergeCell ref="R423:Z423"/>
    <mergeCell ref="B418:P418"/>
    <mergeCell ref="R418:Z418"/>
    <mergeCell ref="B419:P419"/>
    <mergeCell ref="R419:Z419"/>
    <mergeCell ref="B420:P420"/>
    <mergeCell ref="R420:Z420"/>
    <mergeCell ref="C416:G416"/>
    <mergeCell ref="I416:P416"/>
    <mergeCell ref="R416:Z416"/>
    <mergeCell ref="C417:G417"/>
    <mergeCell ref="I417:P417"/>
    <mergeCell ref="R417:Z417"/>
    <mergeCell ref="C414:G414"/>
    <mergeCell ref="I414:P414"/>
    <mergeCell ref="R414:Z414"/>
    <mergeCell ref="C415:G415"/>
    <mergeCell ref="I415:P415"/>
    <mergeCell ref="R415:Z415"/>
    <mergeCell ref="C412:G412"/>
    <mergeCell ref="I412:P412"/>
    <mergeCell ref="R412:Z412"/>
    <mergeCell ref="C413:G413"/>
    <mergeCell ref="I413:P413"/>
    <mergeCell ref="R413:Z413"/>
    <mergeCell ref="C410:G410"/>
    <mergeCell ref="I410:P410"/>
    <mergeCell ref="R410:Z410"/>
    <mergeCell ref="C411:G411"/>
    <mergeCell ref="I411:P411"/>
    <mergeCell ref="R411:Z411"/>
    <mergeCell ref="C408:G408"/>
    <mergeCell ref="I408:P408"/>
    <mergeCell ref="R408:Z408"/>
    <mergeCell ref="C409:G409"/>
    <mergeCell ref="I409:P409"/>
    <mergeCell ref="R409:Z409"/>
    <mergeCell ref="B405:P405"/>
    <mergeCell ref="R405:Z405"/>
    <mergeCell ref="C406:P406"/>
    <mergeCell ref="R406:Z406"/>
    <mergeCell ref="C407:G407"/>
    <mergeCell ref="I407:P407"/>
    <mergeCell ref="R407:Z407"/>
    <mergeCell ref="B402:P402"/>
    <mergeCell ref="R402:Z402"/>
    <mergeCell ref="B403:P403"/>
    <mergeCell ref="R403:Z403"/>
    <mergeCell ref="B404:P404"/>
    <mergeCell ref="R404:Z404"/>
    <mergeCell ref="C400:G400"/>
    <mergeCell ref="I400:P400"/>
    <mergeCell ref="R400:Z400"/>
    <mergeCell ref="C401:G401"/>
    <mergeCell ref="I401:P401"/>
    <mergeCell ref="R401:Z401"/>
    <mergeCell ref="C398:G398"/>
    <mergeCell ref="I398:P398"/>
    <mergeCell ref="R398:Z398"/>
    <mergeCell ref="C399:G399"/>
    <mergeCell ref="I399:P399"/>
    <mergeCell ref="R399:Z399"/>
    <mergeCell ref="B395:P395"/>
    <mergeCell ref="R395:Z395"/>
    <mergeCell ref="B396:P396"/>
    <mergeCell ref="R396:Z396"/>
    <mergeCell ref="C397:P397"/>
    <mergeCell ref="R397:Z397"/>
    <mergeCell ref="C392:G392"/>
    <mergeCell ref="I392:P392"/>
    <mergeCell ref="R392:Z392"/>
    <mergeCell ref="B393:P393"/>
    <mergeCell ref="R393:Z393"/>
    <mergeCell ref="B394:P394"/>
    <mergeCell ref="R394:Z394"/>
    <mergeCell ref="C390:G390"/>
    <mergeCell ref="I390:P390"/>
    <mergeCell ref="R390:Z390"/>
    <mergeCell ref="C391:G391"/>
    <mergeCell ref="I391:P391"/>
    <mergeCell ref="R391:Z391"/>
    <mergeCell ref="C388:G388"/>
    <mergeCell ref="I388:P388"/>
    <mergeCell ref="R388:Z388"/>
    <mergeCell ref="C389:G389"/>
    <mergeCell ref="I389:P389"/>
    <mergeCell ref="R389:Z389"/>
    <mergeCell ref="C386:G386"/>
    <mergeCell ref="I386:P386"/>
    <mergeCell ref="R386:Z386"/>
    <mergeCell ref="C387:G387"/>
    <mergeCell ref="I387:P387"/>
    <mergeCell ref="R387:Z387"/>
    <mergeCell ref="C384:G384"/>
    <mergeCell ref="I384:P384"/>
    <mergeCell ref="R384:Z384"/>
    <mergeCell ref="C385:G385"/>
    <mergeCell ref="I385:P385"/>
    <mergeCell ref="R385:Z385"/>
    <mergeCell ref="B378:B383"/>
    <mergeCell ref="C378:G383"/>
    <mergeCell ref="H378:H383"/>
    <mergeCell ref="I378:P378"/>
    <mergeCell ref="Q378:Q383"/>
    <mergeCell ref="R378:Z383"/>
    <mergeCell ref="I379:P383"/>
    <mergeCell ref="C376:G376"/>
    <mergeCell ref="I376:P376"/>
    <mergeCell ref="R376:Z376"/>
    <mergeCell ref="C377:G377"/>
    <mergeCell ref="I377:P377"/>
    <mergeCell ref="R377:Z377"/>
    <mergeCell ref="C374:G374"/>
    <mergeCell ref="I374:P374"/>
    <mergeCell ref="R374:Z374"/>
    <mergeCell ref="C375:G375"/>
    <mergeCell ref="I375:P375"/>
    <mergeCell ref="R375:Z375"/>
    <mergeCell ref="B371:P371"/>
    <mergeCell ref="R371:Z371"/>
    <mergeCell ref="C372:P372"/>
    <mergeCell ref="R372:Z372"/>
    <mergeCell ref="C373:G373"/>
    <mergeCell ref="I373:P373"/>
    <mergeCell ref="R373:Z373"/>
    <mergeCell ref="B368:P368"/>
    <mergeCell ref="R368:Z368"/>
    <mergeCell ref="B369:P369"/>
    <mergeCell ref="R369:Z369"/>
    <mergeCell ref="B370:P370"/>
    <mergeCell ref="R370:Z370"/>
    <mergeCell ref="C366:G366"/>
    <mergeCell ref="I366:P366"/>
    <mergeCell ref="R366:Z366"/>
    <mergeCell ref="C367:G367"/>
    <mergeCell ref="I367:P367"/>
    <mergeCell ref="R367:Z367"/>
    <mergeCell ref="C364:G364"/>
    <mergeCell ref="I364:P364"/>
    <mergeCell ref="R364:Z364"/>
    <mergeCell ref="C365:G365"/>
    <mergeCell ref="I365:P365"/>
    <mergeCell ref="R365:Z365"/>
    <mergeCell ref="C362:G362"/>
    <mergeCell ref="I362:P362"/>
    <mergeCell ref="R362:Z362"/>
    <mergeCell ref="C363:G363"/>
    <mergeCell ref="I363:P363"/>
    <mergeCell ref="R363:Z363"/>
    <mergeCell ref="C360:G360"/>
    <mergeCell ref="I360:P360"/>
    <mergeCell ref="R360:Z360"/>
    <mergeCell ref="C361:G361"/>
    <mergeCell ref="I361:P361"/>
    <mergeCell ref="R361:Z361"/>
    <mergeCell ref="C358:G358"/>
    <mergeCell ref="I358:P358"/>
    <mergeCell ref="R358:Z358"/>
    <mergeCell ref="C359:G359"/>
    <mergeCell ref="I359:P359"/>
    <mergeCell ref="R359:Z359"/>
    <mergeCell ref="C356:G356"/>
    <mergeCell ref="I356:P356"/>
    <mergeCell ref="R356:Z356"/>
    <mergeCell ref="C357:G357"/>
    <mergeCell ref="I357:P357"/>
    <mergeCell ref="R357:Z357"/>
    <mergeCell ref="C353:P353"/>
    <mergeCell ref="R353:Z353"/>
    <mergeCell ref="C354:G354"/>
    <mergeCell ref="I354:P354"/>
    <mergeCell ref="R354:Z354"/>
    <mergeCell ref="C355:G355"/>
    <mergeCell ref="I355:P355"/>
    <mergeCell ref="R355:Z355"/>
    <mergeCell ref="B350:P350"/>
    <mergeCell ref="R350:Z350"/>
    <mergeCell ref="B351:P351"/>
    <mergeCell ref="R351:Z351"/>
    <mergeCell ref="C352:P352"/>
    <mergeCell ref="R352:Z352"/>
    <mergeCell ref="C347:G347"/>
    <mergeCell ref="I347:P347"/>
    <mergeCell ref="R347:Z347"/>
    <mergeCell ref="B348:P348"/>
    <mergeCell ref="R348:Z348"/>
    <mergeCell ref="B349:P349"/>
    <mergeCell ref="R349:Z349"/>
    <mergeCell ref="C345:G345"/>
    <mergeCell ref="I345:P345"/>
    <mergeCell ref="R345:Z345"/>
    <mergeCell ref="C346:G346"/>
    <mergeCell ref="I346:P346"/>
    <mergeCell ref="R346:Z346"/>
    <mergeCell ref="C343:G343"/>
    <mergeCell ref="I343:P343"/>
    <mergeCell ref="R343:Z343"/>
    <mergeCell ref="C344:G344"/>
    <mergeCell ref="I344:P344"/>
    <mergeCell ref="R344:Z344"/>
    <mergeCell ref="C341:G341"/>
    <mergeCell ref="I341:P341"/>
    <mergeCell ref="R341:Z341"/>
    <mergeCell ref="C342:G342"/>
    <mergeCell ref="I342:P342"/>
    <mergeCell ref="R342:Z342"/>
    <mergeCell ref="C339:G339"/>
    <mergeCell ref="I339:P339"/>
    <mergeCell ref="R339:Z339"/>
    <mergeCell ref="C340:G340"/>
    <mergeCell ref="I340:P340"/>
    <mergeCell ref="R340:Z340"/>
    <mergeCell ref="C337:G337"/>
    <mergeCell ref="I337:P337"/>
    <mergeCell ref="R337:Z337"/>
    <mergeCell ref="C338:G338"/>
    <mergeCell ref="I338:P338"/>
    <mergeCell ref="R338:Z338"/>
    <mergeCell ref="B334:P334"/>
    <mergeCell ref="R334:Z334"/>
    <mergeCell ref="B335:P335"/>
    <mergeCell ref="R335:Z335"/>
    <mergeCell ref="C336:P336"/>
    <mergeCell ref="R336:Z336"/>
    <mergeCell ref="C331:G331"/>
    <mergeCell ref="I331:P331"/>
    <mergeCell ref="R331:Z331"/>
    <mergeCell ref="B332:P332"/>
    <mergeCell ref="R332:Z332"/>
    <mergeCell ref="B333:P333"/>
    <mergeCell ref="R333:Z333"/>
    <mergeCell ref="C329:G329"/>
    <mergeCell ref="I329:P329"/>
    <mergeCell ref="R329:Z329"/>
    <mergeCell ref="C330:G330"/>
    <mergeCell ref="I330:P330"/>
    <mergeCell ref="R330:Z330"/>
    <mergeCell ref="B326:P326"/>
    <mergeCell ref="R326:Z326"/>
    <mergeCell ref="C327:P327"/>
    <mergeCell ref="R327:Z327"/>
    <mergeCell ref="C328:P328"/>
    <mergeCell ref="R328:Z328"/>
    <mergeCell ref="B323:P323"/>
    <mergeCell ref="R323:Z323"/>
    <mergeCell ref="B324:P324"/>
    <mergeCell ref="R324:Z324"/>
    <mergeCell ref="B325:P325"/>
    <mergeCell ref="R325:Z325"/>
    <mergeCell ref="C321:G321"/>
    <mergeCell ref="I321:P321"/>
    <mergeCell ref="R321:Z321"/>
    <mergeCell ref="C322:G322"/>
    <mergeCell ref="I322:P322"/>
    <mergeCell ref="R322:Z322"/>
    <mergeCell ref="C319:G319"/>
    <mergeCell ref="I319:P319"/>
    <mergeCell ref="R319:Z319"/>
    <mergeCell ref="C320:G320"/>
    <mergeCell ref="I320:P320"/>
    <mergeCell ref="R320:Z320"/>
    <mergeCell ref="C317:G317"/>
    <mergeCell ref="I317:P317"/>
    <mergeCell ref="R317:Z317"/>
    <mergeCell ref="C318:G318"/>
    <mergeCell ref="I318:P318"/>
    <mergeCell ref="R318:Z318"/>
    <mergeCell ref="C315:G315"/>
    <mergeCell ref="I315:P315"/>
    <mergeCell ref="R315:Z315"/>
    <mergeCell ref="C316:G316"/>
    <mergeCell ref="I316:P316"/>
    <mergeCell ref="R316:Z316"/>
    <mergeCell ref="C313:G313"/>
    <mergeCell ref="I313:P313"/>
    <mergeCell ref="R313:Z313"/>
    <mergeCell ref="C314:G314"/>
    <mergeCell ref="I314:P314"/>
    <mergeCell ref="R314:Z314"/>
    <mergeCell ref="C311:G311"/>
    <mergeCell ref="I311:P311"/>
    <mergeCell ref="R311:Z311"/>
    <mergeCell ref="C312:G312"/>
    <mergeCell ref="I312:P312"/>
    <mergeCell ref="R312:Z312"/>
    <mergeCell ref="B308:P308"/>
    <mergeCell ref="R308:Z308"/>
    <mergeCell ref="C309:P309"/>
    <mergeCell ref="R309:Z309"/>
    <mergeCell ref="C310:G310"/>
    <mergeCell ref="I310:P310"/>
    <mergeCell ref="R310:Z310"/>
    <mergeCell ref="B305:P305"/>
    <mergeCell ref="R305:Z305"/>
    <mergeCell ref="B306:P306"/>
    <mergeCell ref="R306:Z306"/>
    <mergeCell ref="B307:P307"/>
    <mergeCell ref="R307:Z307"/>
    <mergeCell ref="C303:G303"/>
    <mergeCell ref="I303:P303"/>
    <mergeCell ref="R303:Z303"/>
    <mergeCell ref="C304:G304"/>
    <mergeCell ref="I304:P304"/>
    <mergeCell ref="R304:Z304"/>
    <mergeCell ref="C301:G301"/>
    <mergeCell ref="I301:P301"/>
    <mergeCell ref="R301:Z301"/>
    <mergeCell ref="C302:G302"/>
    <mergeCell ref="I302:P302"/>
    <mergeCell ref="R302:Z302"/>
    <mergeCell ref="C299:G299"/>
    <mergeCell ref="I299:P299"/>
    <mergeCell ref="R299:Z299"/>
    <mergeCell ref="C300:G300"/>
    <mergeCell ref="I300:P300"/>
    <mergeCell ref="R300:Z300"/>
    <mergeCell ref="C297:G297"/>
    <mergeCell ref="I297:P297"/>
    <mergeCell ref="R297:Z297"/>
    <mergeCell ref="C298:G298"/>
    <mergeCell ref="I298:P298"/>
    <mergeCell ref="R298:Z298"/>
    <mergeCell ref="C295:G295"/>
    <mergeCell ref="I295:P295"/>
    <mergeCell ref="R295:Z295"/>
    <mergeCell ref="C296:G296"/>
    <mergeCell ref="I296:P296"/>
    <mergeCell ref="R296:Z296"/>
    <mergeCell ref="C293:G293"/>
    <mergeCell ref="I293:P293"/>
    <mergeCell ref="R293:Z293"/>
    <mergeCell ref="C294:G294"/>
    <mergeCell ref="I294:P294"/>
    <mergeCell ref="R294:Z294"/>
    <mergeCell ref="C291:G291"/>
    <mergeCell ref="I291:P291"/>
    <mergeCell ref="R291:Z291"/>
    <mergeCell ref="C292:G292"/>
    <mergeCell ref="I292:P292"/>
    <mergeCell ref="R292:Z292"/>
    <mergeCell ref="C289:G289"/>
    <mergeCell ref="I289:P289"/>
    <mergeCell ref="R289:Z289"/>
    <mergeCell ref="C290:G290"/>
    <mergeCell ref="I290:P290"/>
    <mergeCell ref="R290:Z290"/>
    <mergeCell ref="C287:G287"/>
    <mergeCell ref="I287:P287"/>
    <mergeCell ref="R287:Z287"/>
    <mergeCell ref="C288:G288"/>
    <mergeCell ref="I288:P288"/>
    <mergeCell ref="R288:Z288"/>
    <mergeCell ref="C285:G285"/>
    <mergeCell ref="I285:P285"/>
    <mergeCell ref="R285:Z285"/>
    <mergeCell ref="C286:G286"/>
    <mergeCell ref="I286:P286"/>
    <mergeCell ref="R286:Z286"/>
    <mergeCell ref="C283:G283"/>
    <mergeCell ref="I283:P283"/>
    <mergeCell ref="R283:Z283"/>
    <mergeCell ref="C284:G284"/>
    <mergeCell ref="I284:P284"/>
    <mergeCell ref="R284:Z284"/>
    <mergeCell ref="C281:G281"/>
    <mergeCell ref="I281:P281"/>
    <mergeCell ref="R281:Z281"/>
    <mergeCell ref="C282:G282"/>
    <mergeCell ref="I282:P282"/>
    <mergeCell ref="R282:Z282"/>
    <mergeCell ref="C279:G279"/>
    <mergeCell ref="I279:P279"/>
    <mergeCell ref="R279:Z279"/>
    <mergeCell ref="C280:G280"/>
    <mergeCell ref="I280:P280"/>
    <mergeCell ref="R280:Z280"/>
    <mergeCell ref="C277:G277"/>
    <mergeCell ref="I277:P277"/>
    <mergeCell ref="R277:Z277"/>
    <mergeCell ref="C278:G278"/>
    <mergeCell ref="I278:P278"/>
    <mergeCell ref="R278:Z278"/>
    <mergeCell ref="C275:G275"/>
    <mergeCell ref="I275:P275"/>
    <mergeCell ref="R275:Z275"/>
    <mergeCell ref="C276:G276"/>
    <mergeCell ref="I276:P276"/>
    <mergeCell ref="R276:Z276"/>
    <mergeCell ref="C273:G273"/>
    <mergeCell ref="I273:P273"/>
    <mergeCell ref="R273:Z273"/>
    <mergeCell ref="C274:G274"/>
    <mergeCell ref="I274:P274"/>
    <mergeCell ref="R274:Z274"/>
    <mergeCell ref="C271:G271"/>
    <mergeCell ref="I271:P271"/>
    <mergeCell ref="R271:Z271"/>
    <mergeCell ref="C272:G272"/>
    <mergeCell ref="I272:P272"/>
    <mergeCell ref="R272:Z272"/>
    <mergeCell ref="C269:G269"/>
    <mergeCell ref="I269:P269"/>
    <mergeCell ref="R269:Z269"/>
    <mergeCell ref="C270:G270"/>
    <mergeCell ref="I270:P270"/>
    <mergeCell ref="R270:Z270"/>
    <mergeCell ref="C267:G267"/>
    <mergeCell ref="I267:P267"/>
    <mergeCell ref="R267:Z267"/>
    <mergeCell ref="C268:G268"/>
    <mergeCell ref="I268:P268"/>
    <mergeCell ref="R268:Z268"/>
    <mergeCell ref="C265:G265"/>
    <mergeCell ref="I265:P265"/>
    <mergeCell ref="R265:Z265"/>
    <mergeCell ref="C266:G266"/>
    <mergeCell ref="I266:P266"/>
    <mergeCell ref="R266:Z266"/>
    <mergeCell ref="C262:P262"/>
    <mergeCell ref="R262:Z262"/>
    <mergeCell ref="C263:G263"/>
    <mergeCell ref="I263:P263"/>
    <mergeCell ref="R263:Z263"/>
    <mergeCell ref="C264:G264"/>
    <mergeCell ref="I264:P264"/>
    <mergeCell ref="R264:Z264"/>
    <mergeCell ref="B259:P259"/>
    <mergeCell ref="R259:Z259"/>
    <mergeCell ref="B260:P260"/>
    <mergeCell ref="R260:Z260"/>
    <mergeCell ref="C261:P261"/>
    <mergeCell ref="R261:Z261"/>
    <mergeCell ref="C256:G256"/>
    <mergeCell ref="I256:P256"/>
    <mergeCell ref="R256:Z256"/>
    <mergeCell ref="B257:P257"/>
    <mergeCell ref="R257:Z257"/>
    <mergeCell ref="B258:P258"/>
    <mergeCell ref="R258:Z258"/>
    <mergeCell ref="B253:P253"/>
    <mergeCell ref="R253:Z253"/>
    <mergeCell ref="B254:P254"/>
    <mergeCell ref="R254:Z254"/>
    <mergeCell ref="C255:P255"/>
    <mergeCell ref="R255:Z255"/>
    <mergeCell ref="C250:G250"/>
    <mergeCell ref="I250:P250"/>
    <mergeCell ref="R250:Z250"/>
    <mergeCell ref="B251:P251"/>
    <mergeCell ref="R251:Z251"/>
    <mergeCell ref="B252:P252"/>
    <mergeCell ref="R252:Z252"/>
    <mergeCell ref="C248:G248"/>
    <mergeCell ref="I248:P248"/>
    <mergeCell ref="R248:Z248"/>
    <mergeCell ref="C249:G249"/>
    <mergeCell ref="I249:P249"/>
    <mergeCell ref="R249:Z249"/>
    <mergeCell ref="C246:G246"/>
    <mergeCell ref="I246:P246"/>
    <mergeCell ref="R246:Z246"/>
    <mergeCell ref="C247:G247"/>
    <mergeCell ref="I247:P247"/>
    <mergeCell ref="R247:Z247"/>
    <mergeCell ref="C244:G244"/>
    <mergeCell ref="I244:P244"/>
    <mergeCell ref="R244:Z244"/>
    <mergeCell ref="C245:G245"/>
    <mergeCell ref="I245:P245"/>
    <mergeCell ref="R245:Z245"/>
    <mergeCell ref="C242:G242"/>
    <mergeCell ref="I242:P242"/>
    <mergeCell ref="R242:Z242"/>
    <mergeCell ref="C243:G243"/>
    <mergeCell ref="I243:P243"/>
    <mergeCell ref="R243:Z243"/>
    <mergeCell ref="C239:G239"/>
    <mergeCell ref="I239:P239"/>
    <mergeCell ref="C240:G240"/>
    <mergeCell ref="I240:P240"/>
    <mergeCell ref="R240:Z240"/>
    <mergeCell ref="C241:G241"/>
    <mergeCell ref="I241:P241"/>
    <mergeCell ref="R241:Z241"/>
    <mergeCell ref="C236:P236"/>
    <mergeCell ref="R236:Z236"/>
    <mergeCell ref="C237:P237"/>
    <mergeCell ref="R237:Z237"/>
    <mergeCell ref="C238:G238"/>
    <mergeCell ref="I238:P238"/>
    <mergeCell ref="R238:Z238"/>
    <mergeCell ref="B233:P233"/>
    <mergeCell ref="R233:Z233"/>
    <mergeCell ref="B234:P234"/>
    <mergeCell ref="R234:Z234"/>
    <mergeCell ref="C235:P235"/>
    <mergeCell ref="R235:Z235"/>
    <mergeCell ref="C230:G230"/>
    <mergeCell ref="I230:P230"/>
    <mergeCell ref="R230:Z230"/>
    <mergeCell ref="B231:P231"/>
    <mergeCell ref="R231:Z231"/>
    <mergeCell ref="B232:P232"/>
    <mergeCell ref="R232:Z232"/>
    <mergeCell ref="C228:G228"/>
    <mergeCell ref="I228:P228"/>
    <mergeCell ref="R228:Z228"/>
    <mergeCell ref="C229:G229"/>
    <mergeCell ref="I229:P229"/>
    <mergeCell ref="R229:Z229"/>
    <mergeCell ref="C226:G226"/>
    <mergeCell ref="I226:P226"/>
    <mergeCell ref="R226:Z226"/>
    <mergeCell ref="C227:G227"/>
    <mergeCell ref="I227:P227"/>
    <mergeCell ref="R227:Z227"/>
    <mergeCell ref="C224:G224"/>
    <mergeCell ref="I224:P224"/>
    <mergeCell ref="R224:Z224"/>
    <mergeCell ref="C225:G225"/>
    <mergeCell ref="I225:P225"/>
    <mergeCell ref="R225:Z225"/>
    <mergeCell ref="C222:G222"/>
    <mergeCell ref="I222:P222"/>
    <mergeCell ref="R222:Z222"/>
    <mergeCell ref="C223:G223"/>
    <mergeCell ref="I223:P223"/>
    <mergeCell ref="R223:Z223"/>
    <mergeCell ref="C220:G220"/>
    <mergeCell ref="I220:P220"/>
    <mergeCell ref="R220:Z220"/>
    <mergeCell ref="C221:G221"/>
    <mergeCell ref="I221:P221"/>
    <mergeCell ref="R221:Z221"/>
    <mergeCell ref="B217:P217"/>
    <mergeCell ref="R217:Z217"/>
    <mergeCell ref="B218:P218"/>
    <mergeCell ref="R218:Z218"/>
    <mergeCell ref="C219:P219"/>
    <mergeCell ref="R219:Z219"/>
    <mergeCell ref="C214:G214"/>
    <mergeCell ref="I214:P214"/>
    <mergeCell ref="R214:Z214"/>
    <mergeCell ref="B215:P215"/>
    <mergeCell ref="R215:Z215"/>
    <mergeCell ref="B216:P216"/>
    <mergeCell ref="R216:Z216"/>
    <mergeCell ref="C212:G212"/>
    <mergeCell ref="I212:P212"/>
    <mergeCell ref="R212:Z212"/>
    <mergeCell ref="C213:G213"/>
    <mergeCell ref="I213:P213"/>
    <mergeCell ref="R213:Z213"/>
    <mergeCell ref="C210:G210"/>
    <mergeCell ref="I210:P210"/>
    <mergeCell ref="R210:Z210"/>
    <mergeCell ref="C211:G211"/>
    <mergeCell ref="I211:P211"/>
    <mergeCell ref="R211:Z211"/>
    <mergeCell ref="C208:G208"/>
    <mergeCell ref="I208:P208"/>
    <mergeCell ref="R208:Z208"/>
    <mergeCell ref="C209:G209"/>
    <mergeCell ref="I209:P209"/>
    <mergeCell ref="R209:Z209"/>
    <mergeCell ref="C206:G206"/>
    <mergeCell ref="I206:P206"/>
    <mergeCell ref="R206:Z206"/>
    <mergeCell ref="C207:G207"/>
    <mergeCell ref="I207:P207"/>
    <mergeCell ref="R207:Z207"/>
    <mergeCell ref="B204:B205"/>
    <mergeCell ref="C204:G205"/>
    <mergeCell ref="I204:P204"/>
    <mergeCell ref="Q204:Q205"/>
    <mergeCell ref="R204:Z204"/>
    <mergeCell ref="I205:P205"/>
    <mergeCell ref="R205:Z205"/>
    <mergeCell ref="C202:G202"/>
    <mergeCell ref="I202:P202"/>
    <mergeCell ref="R202:Z202"/>
    <mergeCell ref="C203:G203"/>
    <mergeCell ref="I203:P203"/>
    <mergeCell ref="R203:Z203"/>
    <mergeCell ref="C200:G200"/>
    <mergeCell ref="I200:P200"/>
    <mergeCell ref="R200:Z200"/>
    <mergeCell ref="C201:G201"/>
    <mergeCell ref="I201:P201"/>
    <mergeCell ref="R201:Z201"/>
    <mergeCell ref="C197:P197"/>
    <mergeCell ref="R197:Z197"/>
    <mergeCell ref="C198:P198"/>
    <mergeCell ref="R198:Z198"/>
    <mergeCell ref="C199:G199"/>
    <mergeCell ref="I199:P199"/>
    <mergeCell ref="R199:Z199"/>
    <mergeCell ref="B194:P194"/>
    <mergeCell ref="R194:Z194"/>
    <mergeCell ref="B195:P195"/>
    <mergeCell ref="R195:Z195"/>
    <mergeCell ref="B196:P196"/>
    <mergeCell ref="R196:Z196"/>
    <mergeCell ref="C191:G191"/>
    <mergeCell ref="I191:P191"/>
    <mergeCell ref="C192:G192"/>
    <mergeCell ref="I192:P192"/>
    <mergeCell ref="B193:P193"/>
    <mergeCell ref="R193:Z193"/>
    <mergeCell ref="C188:G188"/>
    <mergeCell ref="I188:P188"/>
    <mergeCell ref="R188:Z188"/>
    <mergeCell ref="C189:G189"/>
    <mergeCell ref="I189:P189"/>
    <mergeCell ref="C190:G190"/>
    <mergeCell ref="I190:P190"/>
    <mergeCell ref="C186:G186"/>
    <mergeCell ref="I186:P186"/>
    <mergeCell ref="R186:Z186"/>
    <mergeCell ref="C187:G187"/>
    <mergeCell ref="I187:P187"/>
    <mergeCell ref="R187:Z187"/>
    <mergeCell ref="C183:P183"/>
    <mergeCell ref="R183:Z183"/>
    <mergeCell ref="C184:G184"/>
    <mergeCell ref="I184:P184"/>
    <mergeCell ref="C185:G185"/>
    <mergeCell ref="I185:P185"/>
    <mergeCell ref="R185:Z185"/>
    <mergeCell ref="B180:P180"/>
    <mergeCell ref="R180:Z180"/>
    <mergeCell ref="B181:P181"/>
    <mergeCell ref="R181:Z181"/>
    <mergeCell ref="C182:P182"/>
    <mergeCell ref="R182:Z182"/>
    <mergeCell ref="C177:G177"/>
    <mergeCell ref="I177:P177"/>
    <mergeCell ref="R177:Z177"/>
    <mergeCell ref="B178:P178"/>
    <mergeCell ref="R178:Z178"/>
    <mergeCell ref="B179:P179"/>
    <mergeCell ref="R179:Z179"/>
    <mergeCell ref="C175:G175"/>
    <mergeCell ref="I175:P175"/>
    <mergeCell ref="R175:Z175"/>
    <mergeCell ref="C176:G176"/>
    <mergeCell ref="I176:P176"/>
    <mergeCell ref="R176:Z176"/>
    <mergeCell ref="C172:G172"/>
    <mergeCell ref="I172:P172"/>
    <mergeCell ref="C173:G173"/>
    <mergeCell ref="I173:P173"/>
    <mergeCell ref="C174:G174"/>
    <mergeCell ref="I174:P174"/>
    <mergeCell ref="C170:G170"/>
    <mergeCell ref="I170:P170"/>
    <mergeCell ref="R170:Z170"/>
    <mergeCell ref="C171:G171"/>
    <mergeCell ref="I171:P171"/>
    <mergeCell ref="R171:Z171"/>
    <mergeCell ref="C168:G168"/>
    <mergeCell ref="I168:P168"/>
    <mergeCell ref="R168:Z168"/>
    <mergeCell ref="C169:G169"/>
    <mergeCell ref="I169:P169"/>
    <mergeCell ref="R169:Z169"/>
    <mergeCell ref="B165:P165"/>
    <mergeCell ref="R165:Z165"/>
    <mergeCell ref="C166:P166"/>
    <mergeCell ref="R166:Z166"/>
    <mergeCell ref="C167:G167"/>
    <mergeCell ref="I167:P167"/>
    <mergeCell ref="R167:Z167"/>
    <mergeCell ref="B162:P162"/>
    <mergeCell ref="R162:Z162"/>
    <mergeCell ref="B163:P163"/>
    <mergeCell ref="R163:Z163"/>
    <mergeCell ref="B164:P164"/>
    <mergeCell ref="R164:Z164"/>
    <mergeCell ref="C160:G160"/>
    <mergeCell ref="I160:P160"/>
    <mergeCell ref="R160:Z160"/>
    <mergeCell ref="C161:G161"/>
    <mergeCell ref="I161:P161"/>
    <mergeCell ref="R161:Z161"/>
    <mergeCell ref="C158:G158"/>
    <mergeCell ref="I158:P158"/>
    <mergeCell ref="R158:Z158"/>
    <mergeCell ref="C159:G159"/>
    <mergeCell ref="I159:P159"/>
    <mergeCell ref="R159:Z159"/>
    <mergeCell ref="C156:G156"/>
    <mergeCell ref="I156:P156"/>
    <mergeCell ref="R156:Z156"/>
    <mergeCell ref="C157:G157"/>
    <mergeCell ref="I157:P157"/>
    <mergeCell ref="R157:Z157"/>
    <mergeCell ref="C154:G154"/>
    <mergeCell ref="I154:P154"/>
    <mergeCell ref="R154:Z154"/>
    <mergeCell ref="C155:G155"/>
    <mergeCell ref="I155:P155"/>
    <mergeCell ref="R155:Z155"/>
    <mergeCell ref="C152:G152"/>
    <mergeCell ref="I152:P152"/>
    <mergeCell ref="R152:Z152"/>
    <mergeCell ref="C153:G153"/>
    <mergeCell ref="I153:P153"/>
    <mergeCell ref="R153:Z153"/>
    <mergeCell ref="C150:G150"/>
    <mergeCell ref="I150:P150"/>
    <mergeCell ref="R150:Z150"/>
    <mergeCell ref="C151:G151"/>
    <mergeCell ref="I151:P151"/>
    <mergeCell ref="R151:Z151"/>
    <mergeCell ref="B147:P147"/>
    <mergeCell ref="R147:Z147"/>
    <mergeCell ref="C148:P148"/>
    <mergeCell ref="R148:Z148"/>
    <mergeCell ref="C149:G149"/>
    <mergeCell ref="I149:P149"/>
    <mergeCell ref="R149:Z149"/>
    <mergeCell ref="B144:P144"/>
    <mergeCell ref="R144:Z144"/>
    <mergeCell ref="B145:P145"/>
    <mergeCell ref="R145:Z145"/>
    <mergeCell ref="B146:P146"/>
    <mergeCell ref="R146:Z146"/>
    <mergeCell ref="C141:P141"/>
    <mergeCell ref="R141:Z141"/>
    <mergeCell ref="C142:G142"/>
    <mergeCell ref="I142:P142"/>
    <mergeCell ref="R142:Z142"/>
    <mergeCell ref="C143:G143"/>
    <mergeCell ref="I143:P143"/>
    <mergeCell ref="R143:Z143"/>
    <mergeCell ref="B138:P138"/>
    <mergeCell ref="R138:Z138"/>
    <mergeCell ref="C139:P139"/>
    <mergeCell ref="R139:Z139"/>
    <mergeCell ref="C140:G140"/>
    <mergeCell ref="I140:P140"/>
    <mergeCell ref="R140:Z140"/>
    <mergeCell ref="B135:P135"/>
    <mergeCell ref="R135:Z135"/>
    <mergeCell ref="B136:P136"/>
    <mergeCell ref="R136:Z136"/>
    <mergeCell ref="B137:P137"/>
    <mergeCell ref="R137:Z137"/>
    <mergeCell ref="C133:G133"/>
    <mergeCell ref="I133:P133"/>
    <mergeCell ref="R133:Z133"/>
    <mergeCell ref="C134:G134"/>
    <mergeCell ref="I134:P134"/>
    <mergeCell ref="R134:Z134"/>
    <mergeCell ref="C131:G131"/>
    <mergeCell ref="I131:P131"/>
    <mergeCell ref="R131:Z131"/>
    <mergeCell ref="C132:G132"/>
    <mergeCell ref="I132:P132"/>
    <mergeCell ref="R132:Z132"/>
    <mergeCell ref="C129:G129"/>
    <mergeCell ref="I129:P129"/>
    <mergeCell ref="R129:Z129"/>
    <mergeCell ref="C130:G130"/>
    <mergeCell ref="I130:P130"/>
    <mergeCell ref="R130:Z130"/>
    <mergeCell ref="C127:G127"/>
    <mergeCell ref="I127:P127"/>
    <mergeCell ref="R127:Z127"/>
    <mergeCell ref="C128:G128"/>
    <mergeCell ref="I128:P128"/>
    <mergeCell ref="R128:Z128"/>
    <mergeCell ref="C125:G125"/>
    <mergeCell ref="I125:P125"/>
    <mergeCell ref="R125:Z125"/>
    <mergeCell ref="C126:G126"/>
    <mergeCell ref="I126:P126"/>
    <mergeCell ref="R126:Z126"/>
    <mergeCell ref="C123:G123"/>
    <mergeCell ref="I123:P123"/>
    <mergeCell ref="R123:Z123"/>
    <mergeCell ref="C124:G124"/>
    <mergeCell ref="I124:P124"/>
    <mergeCell ref="R124:Z124"/>
    <mergeCell ref="B120:P120"/>
    <mergeCell ref="R120:Z120"/>
    <mergeCell ref="B121:P121"/>
    <mergeCell ref="R121:Z121"/>
    <mergeCell ref="C122:P122"/>
    <mergeCell ref="R122:Z122"/>
    <mergeCell ref="C117:G117"/>
    <mergeCell ref="I117:P117"/>
    <mergeCell ref="R117:Z117"/>
    <mergeCell ref="B118:P118"/>
    <mergeCell ref="R118:Z118"/>
    <mergeCell ref="B119:P119"/>
    <mergeCell ref="R119:Z119"/>
    <mergeCell ref="B114:P114"/>
    <mergeCell ref="R114:Z114"/>
    <mergeCell ref="R115:Z115"/>
    <mergeCell ref="C116:G116"/>
    <mergeCell ref="I116:P116"/>
    <mergeCell ref="R116:Z116"/>
    <mergeCell ref="B111:P111"/>
    <mergeCell ref="R111:Z111"/>
    <mergeCell ref="B112:P112"/>
    <mergeCell ref="R112:Z112"/>
    <mergeCell ref="B113:P113"/>
    <mergeCell ref="R113:Z113"/>
    <mergeCell ref="C109:G109"/>
    <mergeCell ref="I109:P109"/>
    <mergeCell ref="R109:Z109"/>
    <mergeCell ref="C110:G110"/>
    <mergeCell ref="I110:P110"/>
    <mergeCell ref="R110:Z110"/>
    <mergeCell ref="C107:G107"/>
    <mergeCell ref="I107:P107"/>
    <mergeCell ref="R107:Z107"/>
    <mergeCell ref="C108:G108"/>
    <mergeCell ref="I108:P108"/>
    <mergeCell ref="R108:Z108"/>
    <mergeCell ref="C105:G105"/>
    <mergeCell ref="I105:P105"/>
    <mergeCell ref="R105:Z105"/>
    <mergeCell ref="C106:G106"/>
    <mergeCell ref="I106:P106"/>
    <mergeCell ref="R106:Z106"/>
    <mergeCell ref="C103:G103"/>
    <mergeCell ref="I103:P103"/>
    <mergeCell ref="R103:Z103"/>
    <mergeCell ref="C104:G104"/>
    <mergeCell ref="I104:P104"/>
    <mergeCell ref="R104:Z104"/>
    <mergeCell ref="C101:G101"/>
    <mergeCell ref="I101:P101"/>
    <mergeCell ref="R101:Z101"/>
    <mergeCell ref="C102:G102"/>
    <mergeCell ref="I102:P102"/>
    <mergeCell ref="R102:Z102"/>
    <mergeCell ref="C99:G99"/>
    <mergeCell ref="I99:P99"/>
    <mergeCell ref="R99:Z99"/>
    <mergeCell ref="C100:G100"/>
    <mergeCell ref="I100:P100"/>
    <mergeCell ref="R100:Z100"/>
    <mergeCell ref="C97:G97"/>
    <mergeCell ref="I97:P97"/>
    <mergeCell ref="R97:Z97"/>
    <mergeCell ref="C98:G98"/>
    <mergeCell ref="I98:P98"/>
    <mergeCell ref="R98:Z98"/>
    <mergeCell ref="C95:G95"/>
    <mergeCell ref="I95:P95"/>
    <mergeCell ref="R95:Z95"/>
    <mergeCell ref="C96:G96"/>
    <mergeCell ref="I96:P96"/>
    <mergeCell ref="R96:Z96"/>
    <mergeCell ref="C93:G93"/>
    <mergeCell ref="I93:P93"/>
    <mergeCell ref="R93:Z93"/>
    <mergeCell ref="C94:G94"/>
    <mergeCell ref="I94:P94"/>
    <mergeCell ref="R94:Z94"/>
    <mergeCell ref="C91:G91"/>
    <mergeCell ref="I91:P91"/>
    <mergeCell ref="R91:Z91"/>
    <mergeCell ref="C92:G92"/>
    <mergeCell ref="I92:P92"/>
    <mergeCell ref="R92:Z92"/>
    <mergeCell ref="C89:G89"/>
    <mergeCell ref="I89:P89"/>
    <mergeCell ref="R89:Z89"/>
    <mergeCell ref="C90:G90"/>
    <mergeCell ref="I90:P90"/>
    <mergeCell ref="R90:Z90"/>
    <mergeCell ref="C87:G87"/>
    <mergeCell ref="I87:P87"/>
    <mergeCell ref="R87:Z87"/>
    <mergeCell ref="C88:G88"/>
    <mergeCell ref="I88:P88"/>
    <mergeCell ref="R88:Z88"/>
    <mergeCell ref="B84:P84"/>
    <mergeCell ref="R84:Z84"/>
    <mergeCell ref="B85:P85"/>
    <mergeCell ref="R85:Z85"/>
    <mergeCell ref="C86:P86"/>
    <mergeCell ref="R86:Z86"/>
    <mergeCell ref="C81:G81"/>
    <mergeCell ref="I81:P81"/>
    <mergeCell ref="R81:Z81"/>
    <mergeCell ref="B82:P82"/>
    <mergeCell ref="R82:Z82"/>
    <mergeCell ref="B83:P83"/>
    <mergeCell ref="R83:Z83"/>
    <mergeCell ref="C79:G79"/>
    <mergeCell ref="I79:P79"/>
    <mergeCell ref="R79:Z79"/>
    <mergeCell ref="C80:G80"/>
    <mergeCell ref="I80:P80"/>
    <mergeCell ref="R80:Z80"/>
    <mergeCell ref="C77:G77"/>
    <mergeCell ref="I77:P77"/>
    <mergeCell ref="R77:Z77"/>
    <mergeCell ref="C78:G78"/>
    <mergeCell ref="I78:P78"/>
    <mergeCell ref="R78:Z78"/>
    <mergeCell ref="C74:P74"/>
    <mergeCell ref="R74:Z74"/>
    <mergeCell ref="C75:G75"/>
    <mergeCell ref="I75:P75"/>
    <mergeCell ref="R75:Z75"/>
    <mergeCell ref="C76:G76"/>
    <mergeCell ref="I76:P76"/>
    <mergeCell ref="R76:Z76"/>
    <mergeCell ref="B72:B73"/>
    <mergeCell ref="C72:G73"/>
    <mergeCell ref="H72:H73"/>
    <mergeCell ref="I72:P73"/>
    <mergeCell ref="Q72:Q73"/>
    <mergeCell ref="R72:Z73"/>
    <mergeCell ref="B69:P69"/>
    <mergeCell ref="R69:Z69"/>
    <mergeCell ref="B70:P70"/>
    <mergeCell ref="R70:Z70"/>
    <mergeCell ref="C71:P71"/>
    <mergeCell ref="R71:Z71"/>
    <mergeCell ref="C66:G66"/>
    <mergeCell ref="I66:P66"/>
    <mergeCell ref="R66:Z66"/>
    <mergeCell ref="B67:P67"/>
    <mergeCell ref="R67:Z67"/>
    <mergeCell ref="B68:P68"/>
    <mergeCell ref="R68:Z68"/>
    <mergeCell ref="C63:P63"/>
    <mergeCell ref="R63:Z63"/>
    <mergeCell ref="C64:G64"/>
    <mergeCell ref="I64:P64"/>
    <mergeCell ref="R64:Z64"/>
    <mergeCell ref="C65:G65"/>
    <mergeCell ref="I65:P65"/>
    <mergeCell ref="R65:Z65"/>
    <mergeCell ref="B60:P60"/>
    <mergeCell ref="R60:Z60"/>
    <mergeCell ref="B61:P61"/>
    <mergeCell ref="R61:Z61"/>
    <mergeCell ref="C62:P62"/>
    <mergeCell ref="R62:Z62"/>
    <mergeCell ref="C57:G57"/>
    <mergeCell ref="I57:P57"/>
    <mergeCell ref="R57:Z57"/>
    <mergeCell ref="B58:P58"/>
    <mergeCell ref="R58:Z58"/>
    <mergeCell ref="B59:P59"/>
    <mergeCell ref="R59:Z59"/>
    <mergeCell ref="C54:P54"/>
    <mergeCell ref="R54:Z54"/>
    <mergeCell ref="C55:P55"/>
    <mergeCell ref="R55:Z55"/>
    <mergeCell ref="C56:G56"/>
    <mergeCell ref="I56:P56"/>
    <mergeCell ref="R56:Z56"/>
    <mergeCell ref="B51:Z51"/>
    <mergeCell ref="C52:G52"/>
    <mergeCell ref="I52:P52"/>
    <mergeCell ref="R52:Z52"/>
    <mergeCell ref="C53:P53"/>
    <mergeCell ref="R53:Z53"/>
    <mergeCell ref="B49:G49"/>
    <mergeCell ref="H49:L49"/>
    <mergeCell ref="M49:Z49"/>
    <mergeCell ref="B50:G50"/>
    <mergeCell ref="H50:J50"/>
    <mergeCell ref="K50:Z50"/>
    <mergeCell ref="T47:W47"/>
    <mergeCell ref="X47:Z47"/>
    <mergeCell ref="B48:G48"/>
    <mergeCell ref="H48:J48"/>
    <mergeCell ref="K48:L48"/>
    <mergeCell ref="M48:N48"/>
    <mergeCell ref="P48:Q48"/>
    <mergeCell ref="R48:S48"/>
    <mergeCell ref="T48:W48"/>
    <mergeCell ref="X48:Z48"/>
    <mergeCell ref="B47:E47"/>
    <mergeCell ref="H47:J47"/>
    <mergeCell ref="K47:L47"/>
    <mergeCell ref="M47:N47"/>
    <mergeCell ref="P47:Q47"/>
    <mergeCell ref="R47:S47"/>
    <mergeCell ref="T45:W45"/>
    <mergeCell ref="X45:Z45"/>
    <mergeCell ref="B46:E46"/>
    <mergeCell ref="H46:J46"/>
    <mergeCell ref="K46:L46"/>
    <mergeCell ref="M46:N46"/>
    <mergeCell ref="P46:Q46"/>
    <mergeCell ref="R46:S46"/>
    <mergeCell ref="T46:W46"/>
    <mergeCell ref="X46:Z46"/>
    <mergeCell ref="B45:E45"/>
    <mergeCell ref="H45:J45"/>
    <mergeCell ref="K45:L45"/>
    <mergeCell ref="M45:N45"/>
    <mergeCell ref="P45:Q45"/>
    <mergeCell ref="R45:S45"/>
    <mergeCell ref="T43:W43"/>
    <mergeCell ref="X43:Z43"/>
    <mergeCell ref="B44:E44"/>
    <mergeCell ref="H44:J44"/>
    <mergeCell ref="K44:L44"/>
    <mergeCell ref="M44:N44"/>
    <mergeCell ref="P44:Q44"/>
    <mergeCell ref="R44:S44"/>
    <mergeCell ref="T44:W44"/>
    <mergeCell ref="X44:Z44"/>
    <mergeCell ref="B43:E43"/>
    <mergeCell ref="H43:J43"/>
    <mergeCell ref="K43:L43"/>
    <mergeCell ref="M43:N43"/>
    <mergeCell ref="P43:Q43"/>
    <mergeCell ref="R43:S43"/>
    <mergeCell ref="T41:W41"/>
    <mergeCell ref="X41:Z41"/>
    <mergeCell ref="B42:E42"/>
    <mergeCell ref="H42:J42"/>
    <mergeCell ref="K42:L42"/>
    <mergeCell ref="M42:N42"/>
    <mergeCell ref="P42:Q42"/>
    <mergeCell ref="R42:S42"/>
    <mergeCell ref="T42:W42"/>
    <mergeCell ref="X42:Z42"/>
    <mergeCell ref="B41:E41"/>
    <mergeCell ref="H41:J41"/>
    <mergeCell ref="K41:L41"/>
    <mergeCell ref="M41:N41"/>
    <mergeCell ref="P41:Q41"/>
    <mergeCell ref="R41:S41"/>
    <mergeCell ref="T39:W39"/>
    <mergeCell ref="X39:Z39"/>
    <mergeCell ref="B40:E40"/>
    <mergeCell ref="H40:J40"/>
    <mergeCell ref="K40:L40"/>
    <mergeCell ref="M40:N40"/>
    <mergeCell ref="P40:Q40"/>
    <mergeCell ref="R40:S40"/>
    <mergeCell ref="T40:W40"/>
    <mergeCell ref="X40:Z40"/>
    <mergeCell ref="B39:E39"/>
    <mergeCell ref="H39:J39"/>
    <mergeCell ref="K39:L39"/>
    <mergeCell ref="M39:N39"/>
    <mergeCell ref="P39:Q39"/>
    <mergeCell ref="R39:S39"/>
    <mergeCell ref="T37:W37"/>
    <mergeCell ref="X37:Z37"/>
    <mergeCell ref="B38:E38"/>
    <mergeCell ref="H38:J38"/>
    <mergeCell ref="K38:L38"/>
    <mergeCell ref="M38:N38"/>
    <mergeCell ref="P38:Q38"/>
    <mergeCell ref="R38:S38"/>
    <mergeCell ref="T38:W38"/>
    <mergeCell ref="X38:Z38"/>
    <mergeCell ref="B37:E37"/>
    <mergeCell ref="H37:J37"/>
    <mergeCell ref="K37:L37"/>
    <mergeCell ref="M37:N37"/>
    <mergeCell ref="P37:Q37"/>
    <mergeCell ref="R37:S37"/>
    <mergeCell ref="T35:W35"/>
    <mergeCell ref="X35:Z35"/>
    <mergeCell ref="B36:E36"/>
    <mergeCell ref="H36:J36"/>
    <mergeCell ref="K36:L36"/>
    <mergeCell ref="M36:N36"/>
    <mergeCell ref="P36:Q36"/>
    <mergeCell ref="R36:S36"/>
    <mergeCell ref="T36:W36"/>
    <mergeCell ref="X36:Z36"/>
    <mergeCell ref="B35:E35"/>
    <mergeCell ref="H35:J35"/>
    <mergeCell ref="K35:L35"/>
    <mergeCell ref="M35:N35"/>
    <mergeCell ref="P35:Q35"/>
    <mergeCell ref="R35:S35"/>
    <mergeCell ref="T33:W33"/>
    <mergeCell ref="X33:Z33"/>
    <mergeCell ref="B34:E34"/>
    <mergeCell ref="H34:J34"/>
    <mergeCell ref="K34:L34"/>
    <mergeCell ref="M34:N34"/>
    <mergeCell ref="P34:Q34"/>
    <mergeCell ref="R34:S34"/>
    <mergeCell ref="T34:W34"/>
    <mergeCell ref="X34:Z34"/>
    <mergeCell ref="B33:E33"/>
    <mergeCell ref="H33:J33"/>
    <mergeCell ref="K33:L33"/>
    <mergeCell ref="M33:N33"/>
    <mergeCell ref="P33:Q33"/>
    <mergeCell ref="R33:S33"/>
    <mergeCell ref="T31:W31"/>
    <mergeCell ref="X31:Z31"/>
    <mergeCell ref="B32:E32"/>
    <mergeCell ref="H32:J32"/>
    <mergeCell ref="K32:L32"/>
    <mergeCell ref="M32:N32"/>
    <mergeCell ref="P32:Q32"/>
    <mergeCell ref="R32:S32"/>
    <mergeCell ref="T32:W32"/>
    <mergeCell ref="X32:Z32"/>
    <mergeCell ref="B31:E31"/>
    <mergeCell ref="H31:J31"/>
    <mergeCell ref="K31:L31"/>
    <mergeCell ref="M31:N31"/>
    <mergeCell ref="P31:Q31"/>
    <mergeCell ref="R31:S31"/>
    <mergeCell ref="T29:W29"/>
    <mergeCell ref="X29:Z29"/>
    <mergeCell ref="B30:E30"/>
    <mergeCell ref="H30:J30"/>
    <mergeCell ref="K30:L30"/>
    <mergeCell ref="M30:N30"/>
    <mergeCell ref="P30:Q30"/>
    <mergeCell ref="R30:S30"/>
    <mergeCell ref="T30:W30"/>
    <mergeCell ref="X30:Z30"/>
    <mergeCell ref="B29:E29"/>
    <mergeCell ref="H29:J29"/>
    <mergeCell ref="K29:L29"/>
    <mergeCell ref="M29:N29"/>
    <mergeCell ref="P29:Q29"/>
    <mergeCell ref="R29:S29"/>
    <mergeCell ref="T27:W27"/>
    <mergeCell ref="X27:Z27"/>
    <mergeCell ref="B28:E28"/>
    <mergeCell ref="H28:J28"/>
    <mergeCell ref="K28:L28"/>
    <mergeCell ref="M28:N28"/>
    <mergeCell ref="P28:Q28"/>
    <mergeCell ref="R28:S28"/>
    <mergeCell ref="T28:W28"/>
    <mergeCell ref="X28:Z28"/>
    <mergeCell ref="B27:E27"/>
    <mergeCell ref="H27:J27"/>
    <mergeCell ref="K27:L27"/>
    <mergeCell ref="M27:N27"/>
    <mergeCell ref="P27:Q27"/>
    <mergeCell ref="R27:S27"/>
    <mergeCell ref="X25:Z25"/>
    <mergeCell ref="B26:E26"/>
    <mergeCell ref="H26:J26"/>
    <mergeCell ref="K26:L26"/>
    <mergeCell ref="M26:N26"/>
    <mergeCell ref="P26:Q26"/>
    <mergeCell ref="R26:S26"/>
    <mergeCell ref="T26:W26"/>
    <mergeCell ref="X26:Z26"/>
    <mergeCell ref="R24:S24"/>
    <mergeCell ref="T24:W24"/>
    <mergeCell ref="X24:Z24"/>
    <mergeCell ref="B25:E25"/>
    <mergeCell ref="H25:J25"/>
    <mergeCell ref="K25:L25"/>
    <mergeCell ref="M25:N25"/>
    <mergeCell ref="P25:Q25"/>
    <mergeCell ref="R25:S25"/>
    <mergeCell ref="T25:W25"/>
    <mergeCell ref="B20:J20"/>
    <mergeCell ref="K20:Z20"/>
    <mergeCell ref="B21:Z21"/>
    <mergeCell ref="B22:Z22"/>
    <mergeCell ref="B23:Z23"/>
    <mergeCell ref="B24:E24"/>
    <mergeCell ref="H24:J24"/>
    <mergeCell ref="K24:L24"/>
    <mergeCell ref="M24:N24"/>
    <mergeCell ref="P24:Q24"/>
    <mergeCell ref="B17:J17"/>
    <mergeCell ref="K17:Z17"/>
    <mergeCell ref="B18:J18"/>
    <mergeCell ref="K18:Z18"/>
    <mergeCell ref="B19:J19"/>
    <mergeCell ref="K19:Z19"/>
    <mergeCell ref="G10:P10"/>
    <mergeCell ref="B11:Z11"/>
    <mergeCell ref="B12:Z12"/>
    <mergeCell ref="B13:Z13"/>
    <mergeCell ref="B14:Z15"/>
    <mergeCell ref="B16:Z16"/>
    <mergeCell ref="B1:F10"/>
    <mergeCell ref="G1:P1"/>
    <mergeCell ref="G2:P2"/>
    <mergeCell ref="G3:P3"/>
    <mergeCell ref="G4:P4"/>
    <mergeCell ref="G5:P5"/>
    <mergeCell ref="G6:P6"/>
    <mergeCell ref="G7:P7"/>
    <mergeCell ref="G8:P8"/>
    <mergeCell ref="G9:P9"/>
  </mergeCells>
  <hyperlinks>
    <hyperlink ref="G7"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Core </vt:lpstr>
      <vt:lpstr>TS  </vt:lpstr>
      <vt:lpstr>TC </vt:lpstr>
      <vt:lpstr>WH </vt:lpstr>
      <vt:lpstr>Front Page</vt:lpstr>
      <vt:lpstr>CORE</vt:lpstr>
      <vt:lpstr>TS</vt:lpstr>
      <vt:lpstr>'Core '!OLE_LINK1</vt:lpstr>
      <vt:lpstr>'TS  '!OLE_LINK4</vt:lpstr>
      <vt:lpstr>'Core '!Print_Area</vt:lpstr>
      <vt:lpstr>'TS  '!Print_Area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RC Admin</dc:creator>
  <cp:lastModifiedBy>Hein Crocker</cp:lastModifiedBy>
  <cp:lastPrinted>2019-06-19T10:20:16Z</cp:lastPrinted>
  <dcterms:created xsi:type="dcterms:W3CDTF">2018-12-14T08:19:24Z</dcterms:created>
  <dcterms:modified xsi:type="dcterms:W3CDTF">2019-10-02T11:48:08Z</dcterms:modified>
</cp:coreProperties>
</file>